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12.02.09'!$A$1:$D$75</definedName>
  </definedNames>
  <calcPr calcId="124519"/>
</workbook>
</file>

<file path=xl/calcChain.xml><?xml version="1.0" encoding="utf-8"?>
<calcChain xmlns="http://schemas.openxmlformats.org/spreadsheetml/2006/main">
  <c r="D60" i="1"/>
  <c r="C4"/>
  <c r="D27" l="1"/>
  <c r="D46"/>
  <c r="D51"/>
  <c r="D55"/>
  <c r="D73"/>
  <c r="D42" l="1"/>
  <c r="D29" l="1"/>
  <c r="C17" l="1"/>
  <c r="D34"/>
  <c r="C19"/>
  <c r="D31"/>
  <c r="D21"/>
  <c r="C74" l="1"/>
  <c r="D74"/>
  <c r="C75" l="1"/>
</calcChain>
</file>

<file path=xl/sharedStrings.xml><?xml version="1.0" encoding="utf-8"?>
<sst xmlns="http://schemas.openxmlformats.org/spreadsheetml/2006/main" count="112" uniqueCount="107">
  <si>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</si>
  <si>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</si>
  <si>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</si>
  <si>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</si>
  <si>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</si>
  <si>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</si>
  <si>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</si>
  <si>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 xml:space="preserve">                                             </t>
  </si>
  <si>
    <t>Прочие межбюджетные трансферты на повышение размера оплаты труда основного персонала библиотек и музеев Красноярского края по Министерству культуры Красноярского края</t>
  </si>
  <si>
    <t>914 2 02 49999 01 1044 151</t>
  </si>
  <si>
    <t>914 2 02 49999 10 7509 151</t>
  </si>
  <si>
    <t xml:space="preserve">Расходы на повышение размера оплаты труда основного персонала библиотек и музеев Красноярского края в рамках подпрограммы "Развитие социальной,культурной и спортивной жизни населения МО Таежкинский сельсовет" </t>
  </si>
  <si>
    <t xml:space="preserve">Расходы на капитальный ремонт и ремонт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 в рамках подпрограммы "Развитие транспортной системы МО Таежнинский сельсовет" </t>
  </si>
  <si>
    <t>Прочие межбюджетные трансферты на капитальный ремонт и ремонт автомобильных дорог общего пользования местного значения городских округов,городских и сельских поселений за счет средств дорожного фонда Красноярского края в рамках подпрограммы "Дороги Красноярья"</t>
  </si>
  <si>
    <t>914 0801 41500Ч0030 540 251000</t>
  </si>
  <si>
    <t>Долевое софинансирование  на капитальный ремонт и ремонт автомобильных дорог общего пользования местного значения городских округов,городских и сельских поселений за счет собственных средств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</si>
  <si>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Содержание и ремонт дорог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</si>
  <si>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914 0409 4140080010 244 225000</t>
  </si>
  <si>
    <t>914 0409 41400S5090 243 225000</t>
  </si>
  <si>
    <t>914 0409 4140075090 243 225000</t>
  </si>
  <si>
    <t>914 0409 4140080010 244 340000</t>
  </si>
  <si>
    <t>Пенсионное обеспечение</t>
  </si>
  <si>
    <t>914 1001 9090080000 312 263000</t>
  </si>
  <si>
    <t>Администрация</t>
  </si>
  <si>
    <t>914 0104 80200060000 244 225000</t>
  </si>
  <si>
    <t>914 0104 80200060000 853 290000</t>
  </si>
  <si>
    <t>914 0801 41500Ч0440 540 251000</t>
  </si>
  <si>
    <t>914 0104 80200067000 122 212000</t>
  </si>
  <si>
    <t>914 0104 80200060000 244 340000</t>
  </si>
  <si>
    <t>914 0104 8020006Г000 244 223000</t>
  </si>
  <si>
    <t>Совет депутатов</t>
  </si>
  <si>
    <t>ВУС</t>
  </si>
  <si>
    <t>914 0203 8020051180 122 212000</t>
  </si>
  <si>
    <t>Межбюджетные трансферты на содержание автомобильных дорог общего пользования местного значения городских округов,городских и сельских поселений за счет средств фонда Красноярского края в рамках подпрограммы "Дороги Красноярья"</t>
  </si>
  <si>
    <t>914 0409 4140075080 244 225000</t>
  </si>
  <si>
    <t>914 2 02 49999 10 7508 151</t>
  </si>
  <si>
    <t>Безопасность дорожного движения "Развитие транспортной системы МО Таежнинский сельсовет"</t>
  </si>
  <si>
    <t>914 0409 4140080020 244 340000</t>
  </si>
  <si>
    <t>914 0409 414008Ф020 244 310000</t>
  </si>
  <si>
    <t>914 0409 4140080020 244 225000</t>
  </si>
  <si>
    <t>Организация развитие и поддержка массовой физической культуры и  спорта  в рамках подпрограммы "Развитие социальной, культурной и спортивной жизни МО "Таежнинский сельсовет"</t>
  </si>
  <si>
    <t>914 1102 415008Ф050 244 310000</t>
  </si>
  <si>
    <t>914 1102 4150080050 244 222000</t>
  </si>
  <si>
    <t>Мероприятия  по пожарной безопасности в рамках подпрограммы "Защита населения и территорий МО Таежнинский сельсовет от чрезвычайных ситуаций"</t>
  </si>
  <si>
    <t>914 0310 4120080010 244 226000</t>
  </si>
  <si>
    <t>914 0409 41400S5080 244 225000</t>
  </si>
  <si>
    <t>Долевое софинансирование  на содержание автомобильных дорог общего пользоваяния местного значения за счет средств бюджета поселения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</si>
  <si>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Мероприятия в области жилищного хозяйства в рамках подпрограммы "Жилищно-коммунальное хозяйство"</t>
  </si>
  <si>
    <t>914 2 02 49999 10 8012 151</t>
  </si>
  <si>
    <t>Прочие межбюджетные трансферты передаваемые бюджетам поселений на проведение выборов в местные органы местного самоуправления</t>
  </si>
  <si>
    <t>914 2 02 49999 10 9981 151</t>
  </si>
  <si>
    <t>914 0107 9020080000 870 290000</t>
  </si>
  <si>
    <t>914 0103 8030060000 129 213000</t>
  </si>
  <si>
    <t>914 0103 8030060000 853 290000</t>
  </si>
  <si>
    <t>Проведение выборов и референдумов в рамках непрограмных расходов органов местного самоуправления</t>
  </si>
  <si>
    <t xml:space="preserve">Софинансирование проекта "Музыкальная площадь для риобретения музыкального оборудования в рамках подпрограммы "Развитие социальной,культурной и спортивной жизни населения МО Таежкинский сельсовет" </t>
  </si>
  <si>
    <t>914 0801 415008Ф060 244 310000</t>
  </si>
  <si>
    <t>914 0203 8020051180 244 17-365</t>
  </si>
  <si>
    <t>914 0409 4140080010 244 222000</t>
  </si>
  <si>
    <t>914 0409 4140080010 244 310000</t>
  </si>
  <si>
    <t>Прочие межбюджетные трансферты на осуществление (возмещение расходов по осуществлению) части полномочий по созданию условий для организации досуга и обеспечению жителей услугами организаций культуры</t>
  </si>
  <si>
    <t>Прочие межбюджетные трансферты на осуществление (возмещение расходов по осуществлению) части полномочий по организации библиотечного обслуживания населения, комплектованию и обеспечению сохранности библиотечных фондов библиотек поселения</t>
  </si>
  <si>
    <t>914 0801 41500Ч0040 540 251000</t>
  </si>
  <si>
    <t>914 0801 4150080030 244 226000</t>
  </si>
  <si>
    <t>914 0801 4150080030 244 290000</t>
  </si>
  <si>
    <t>914 0501 4130080010 243 225000</t>
  </si>
  <si>
    <t>914 0501 4130080010 244 226000</t>
  </si>
  <si>
    <t>Прочее благоустройствов рамках подпрограммы "Благоустройство территории МО Таежнинский сельсовет"</t>
  </si>
  <si>
    <t>914 0503 4110080030 244 340000</t>
  </si>
  <si>
    <t>914 0503 4110080030 244 225000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</si>
  <si>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</si>
  <si>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914 0501 4130080010 244 222000</t>
  </si>
  <si>
    <t>914 0409 4140080010 244 226000</t>
  </si>
  <si>
    <t>914 0409 4140075080 244 340000</t>
  </si>
  <si>
    <t>Долевое софинансирование расходов на организацию и проведение  аккарицидных обработок мест массового отдыха населения в рамках непрограммных расходов бюджета</t>
  </si>
  <si>
    <t>914 0909 90900S5550 244 226000</t>
  </si>
  <si>
    <t>914 0503 4110080030 244 222000</t>
  </si>
  <si>
    <t>Прочие межбюджетные трансферты, передаваемые бюджетам сельских поселений на сбалансированность (грант)</t>
  </si>
  <si>
    <t>Налог на доходы физических лиц с доходов, источником которыхявляется налоговый агент, за исключением доходов, в отношении которых исчисление и уплата налога осуществляется в соответствии со статьей 227,228 Налогового кодекса РФ</t>
  </si>
  <si>
    <t>914 0501 413008Ф010 243 310000</t>
  </si>
  <si>
    <t>914 0501 4130080010 243 340000</t>
  </si>
  <si>
    <t>Прочие межбюджетные трансферты на региональную выплату и выплаты обеспечивающие уровень заработной платы работникам бюджетной сферы не ниже размера минимальной заработной платы (минимального размера оплаты труда) по министерству финансов Красноярского края</t>
  </si>
  <si>
    <t>914 0104 80200060000 244 226000</t>
  </si>
  <si>
    <t>914 0503 4110080030 244 226000</t>
  </si>
  <si>
    <t>914 0409 4140080020 244 226000</t>
  </si>
  <si>
    <t>914 0707 4150080010 244 290000</t>
  </si>
  <si>
    <t>914 1102 4150080050 244 340000</t>
  </si>
  <si>
    <t>Социальное обеспечение населения</t>
  </si>
  <si>
    <t>914 1003 4150080020 321 262000</t>
  </si>
  <si>
    <t>Субвенции бюджетам  поселений  на осуществление первичного воинского учета на территориях, где отсутствуют военные комиссариаты</t>
  </si>
  <si>
    <t>914 2 02 35118 10 0000 151</t>
  </si>
  <si>
    <t>Объем доходов на 2017 год РЕШЕНИЕ № 17</t>
  </si>
  <si>
    <t>Объем расходов на 2017 РЕШЕНИЕ № 17</t>
  </si>
  <si>
    <t>Доходы полученные в виде арендной платы, а также средства от продажи права на заключение договоров аренды за земли находящиеся в собственности сельских поселений (за исключением имущества муниципальных автономных учреждений)</t>
  </si>
  <si>
    <t>914 1 01 02010 01 1000 110</t>
  </si>
  <si>
    <t>914 1 11 05025 10 1000 120</t>
  </si>
  <si>
    <t>Денежные взыскания, налогаемые в возмещение ущерба, причиненного в результате незаконного или нецелевого использования бюджетных средств в бюджеты поселений</t>
  </si>
  <si>
    <t>914 1 16 32000 10 0000 140</t>
  </si>
  <si>
    <t>Уличное освещение в рамках подпрограммы "Благоустройство территории МО Таежнинский сельсовет"</t>
  </si>
  <si>
    <t>914 0503 4110080020 244 226000</t>
  </si>
  <si>
    <t>914 0503 4110080020 244 225000</t>
  </si>
  <si>
    <t>914 0503 411008Э020 244 223000</t>
  </si>
  <si>
    <t>914 0503 411008Ф020 244 310000</t>
  </si>
  <si>
    <t>914 0503 4110080020 244 340000</t>
  </si>
  <si>
    <t>914 1 13 02065 10 0000 130</t>
  </si>
  <si>
    <t>Доходы поступающие в порядке возмещения расходов, понесенных в связи с эксплуатацией имущества сельских поселений</t>
  </si>
  <si>
    <t>Изменения, вносимые в бюджет Таежнинского сельсовета на 23.10.2017  № 6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</si>
</sst>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_р_._-;\-* #,##0.00_р_._-;_-* \-??_р_._-;_-@_-"/>
    <numFmt numFmtId="166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4">
    <xf numFmtId="0" fontId="0" fillId="0" borderId="0"/>
    <xf numFmtId="165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72">
    <xf numFmtId="0" fontId="0" fillId="0" borderId="0" xfId="0"/>
    <xf numFmtId="0" fontId="17" fillId="0" borderId="0" xfId="0" applyFont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5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5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5" fontId="19" fillId="0" borderId="0" xfId="1" applyFont="1" applyFill="1" applyBorder="1" applyAlignment="1" applyProtection="1">
      <alignment horizontal="right" vertical="top" wrapText="1"/>
    </xf>
    <xf numFmtId="165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165" fontId="24" fillId="0" borderId="10" xfId="1" applyFont="1" applyFill="1" applyBorder="1" applyAlignment="1" applyProtection="1">
      <alignment horizontal="center" wrapText="1"/>
    </xf>
    <xf numFmtId="165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5" fontId="20" fillId="0" borderId="10" xfId="1" applyFont="1" applyFill="1" applyBorder="1" applyAlignment="1" applyProtection="1">
      <alignment horizontal="right" wrapText="1"/>
    </xf>
    <xf numFmtId="165" fontId="20" fillId="26" borderId="10" xfId="1" applyFont="1" applyFill="1" applyBorder="1" applyAlignment="1" applyProtection="1">
      <alignment horizontal="right" wrapText="1"/>
    </xf>
    <xf numFmtId="165" fontId="20" fillId="30" borderId="10" xfId="1" applyFont="1" applyFill="1" applyBorder="1" applyAlignment="1" applyProtection="1">
      <alignment horizontal="right" wrapText="1"/>
    </xf>
    <xf numFmtId="165" fontId="18" fillId="30" borderId="11" xfId="1" applyFont="1" applyFill="1" applyBorder="1" applyAlignment="1" applyProtection="1">
      <alignment horizontal="right" wrapText="1"/>
    </xf>
    <xf numFmtId="2" fontId="24" fillId="0" borderId="11" xfId="0" applyNumberFormat="1" applyFont="1" applyFill="1" applyBorder="1" applyAlignment="1">
      <alignment vertical="top" wrapText="1"/>
    </xf>
    <xf numFmtId="0" fontId="19" fillId="30" borderId="12" xfId="0" applyFont="1" applyFill="1" applyBorder="1" applyAlignment="1">
      <alignment horizontal="left" vertical="top" wrapText="1"/>
    </xf>
    <xf numFmtId="0" fontId="17" fillId="30" borderId="12" xfId="0" applyFont="1" applyFill="1" applyBorder="1" applyAlignment="1">
      <alignment horizontal="center" wrapText="1"/>
    </xf>
    <xf numFmtId="0" fontId="17" fillId="27" borderId="12" xfId="0" applyFont="1" applyFill="1" applyBorder="1" applyAlignment="1">
      <alignment horizontal="center" vertical="top" wrapText="1"/>
    </xf>
    <xf numFmtId="0" fontId="19" fillId="25" borderId="13" xfId="0" applyFont="1" applyFill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19" fillId="26" borderId="11" xfId="0" applyFont="1" applyFill="1" applyBorder="1" applyAlignment="1">
      <alignment horizontal="justify" vertical="top" wrapText="1"/>
    </xf>
    <xf numFmtId="0" fontId="17" fillId="25" borderId="13" xfId="0" applyFont="1" applyFill="1" applyBorder="1" applyAlignment="1">
      <alignment horizontal="center" vertical="top" wrapText="1"/>
    </xf>
    <xf numFmtId="165" fontId="19" fillId="25" borderId="13" xfId="1" applyFont="1" applyFill="1" applyBorder="1" applyAlignment="1" applyProtection="1">
      <alignment horizontal="right" vertical="top" wrapText="1"/>
    </xf>
    <xf numFmtId="166" fontId="19" fillId="0" borderId="11" xfId="0" applyNumberFormat="1" applyFont="1" applyBorder="1" applyAlignment="1">
      <alignment horizontal="right" vertical="top" wrapText="1"/>
    </xf>
    <xf numFmtId="0" fontId="19" fillId="0" borderId="14" xfId="0" applyFont="1" applyBorder="1" applyAlignment="1">
      <alignment horizontal="center" vertical="top" wrapText="1"/>
    </xf>
    <xf numFmtId="49" fontId="17" fillId="0" borderId="12" xfId="0" applyNumberFormat="1" applyFont="1" applyBorder="1" applyAlignment="1">
      <alignment horizontal="center" wrapText="1"/>
    </xf>
    <xf numFmtId="0" fontId="19" fillId="29" borderId="0" xfId="0" applyFont="1" applyFill="1" applyBorder="1" applyAlignment="1">
      <alignment horizontal="center" vertical="top" wrapText="1"/>
    </xf>
    <xf numFmtId="0" fontId="19" fillId="0" borderId="12" xfId="0" applyFont="1" applyBorder="1" applyAlignment="1">
      <alignment horizontal="center" vertical="top" wrapText="1"/>
    </xf>
    <xf numFmtId="2" fontId="18" fillId="0" borderId="11" xfId="0" applyNumberFormat="1" applyFont="1" applyFill="1" applyBorder="1" applyAlignment="1">
      <alignment vertical="top" wrapText="1"/>
    </xf>
    <xf numFmtId="166" fontId="18" fillId="0" borderId="11" xfId="0" applyNumberFormat="1" applyFont="1" applyBorder="1" applyAlignment="1">
      <alignment horizontal="right" wrapText="1"/>
    </xf>
    <xf numFmtId="165" fontId="17" fillId="29" borderId="0" xfId="1" applyFont="1" applyFill="1" applyBorder="1" applyAlignment="1" applyProtection="1">
      <alignment horizontal="center" vertical="top" wrapText="1"/>
    </xf>
    <xf numFmtId="49" fontId="17" fillId="0" borderId="12" xfId="0" applyNumberFormat="1" applyFont="1" applyBorder="1" applyAlignment="1">
      <alignment horizontal="center" vertical="top" wrapText="1"/>
    </xf>
    <xf numFmtId="49" fontId="18" fillId="0" borderId="12" xfId="0" applyNumberFormat="1" applyFont="1" applyBorder="1" applyAlignment="1">
      <alignment horizontal="center" wrapText="1"/>
    </xf>
    <xf numFmtId="0" fontId="26" fillId="0" borderId="12" xfId="0" applyFont="1" applyBorder="1" applyAlignment="1">
      <alignment horizontal="center" vertical="top" wrapText="1"/>
    </xf>
    <xf numFmtId="0" fontId="25" fillId="24" borderId="12" xfId="0" applyFont="1" applyFill="1" applyBorder="1" applyAlignment="1">
      <alignment horizontal="left" vertical="top" wrapText="1"/>
    </xf>
    <xf numFmtId="0" fontId="26" fillId="0" borderId="11" xfId="0" applyFont="1" applyBorder="1" applyAlignment="1">
      <alignment horizontal="center" vertical="top" wrapText="1"/>
    </xf>
    <xf numFmtId="0" fontId="25" fillId="24" borderId="11" xfId="0" applyFont="1" applyFill="1" applyBorder="1" applyAlignment="1">
      <alignment horizontal="justify" vertical="top" wrapText="1"/>
    </xf>
    <xf numFmtId="0" fontId="18" fillId="0" borderId="11" xfId="43" applyFont="1" applyFill="1" applyBorder="1" applyAlignment="1">
      <alignment wrapText="1"/>
    </xf>
    <xf numFmtId="0" fontId="17" fillId="0" borderId="11" xfId="43" applyFont="1" applyFill="1" applyBorder="1" applyAlignment="1">
      <alignment wrapText="1"/>
    </xf>
    <xf numFmtId="0" fontId="18" fillId="0" borderId="11" xfId="0" applyFont="1" applyBorder="1" applyAlignment="1">
      <alignment horizontal="left" wrapText="1"/>
    </xf>
    <xf numFmtId="0" fontId="18" fillId="0" borderId="11" xfId="0" applyFont="1" applyFill="1" applyBorder="1" applyAlignment="1">
      <alignment horizontal="left" wrapText="1"/>
    </xf>
    <xf numFmtId="0" fontId="17" fillId="0" borderId="11" xfId="0" applyFont="1" applyBorder="1" applyAlignment="1">
      <alignment horizontal="justify" vertical="top" wrapText="1"/>
    </xf>
    <xf numFmtId="16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Alignment="1">
      <alignment horizontal="left" vertical="top" wrapText="1"/>
    </xf>
    <xf numFmtId="4" fontId="17" fillId="0" borderId="0" xfId="0" applyNumberFormat="1" applyFont="1" applyAlignment="1">
      <alignment horizontal="left" wrapText="1"/>
    </xf>
    <xf numFmtId="4" fontId="17" fillId="0" borderId="0" xfId="0" applyNumberFormat="1" applyFont="1" applyAlignment="1">
      <alignment vertical="top" wrapText="1"/>
    </xf>
    <xf numFmtId="4" fontId="17" fillId="0" borderId="0" xfId="0" applyNumberFormat="1" applyFont="1" applyFill="1" applyAlignment="1">
      <alignment horizontal="left" vertical="top" wrapText="1"/>
    </xf>
    <xf numFmtId="0" fontId="18" fillId="0" borderId="15" xfId="0" applyFont="1" applyFill="1" applyBorder="1" applyAlignment="1">
      <alignment horizontal="left" wrapText="1"/>
    </xf>
    <xf numFmtId="49" fontId="18" fillId="0" borderId="15" xfId="0" applyNumberFormat="1" applyFont="1" applyBorder="1" applyAlignment="1">
      <alignment horizontal="center"/>
    </xf>
    <xf numFmtId="4" fontId="19" fillId="0" borderId="0" xfId="0" applyNumberFormat="1" applyFont="1" applyFill="1" applyAlignment="1">
      <alignment horizontal="right" vertical="top" wrapText="1"/>
    </xf>
    <xf numFmtId="166" fontId="18" fillId="0" borderId="11" xfId="0" applyNumberFormat="1" applyFont="1" applyBorder="1" applyAlignment="1">
      <alignment horizontal="right" vertical="top" wrapText="1"/>
    </xf>
    <xf numFmtId="0" fontId="18" fillId="0" borderId="17" xfId="43" applyFont="1" applyFill="1" applyBorder="1" applyAlignment="1">
      <alignment wrapText="1"/>
    </xf>
    <xf numFmtId="0" fontId="19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2" fontId="24" fillId="0" borderId="16" xfId="0" applyNumberFormat="1" applyFont="1" applyFill="1" applyBorder="1" applyAlignment="1">
      <alignment vertical="top" wrapText="1"/>
    </xf>
    <xf numFmtId="165" fontId="18" fillId="0" borderId="11" xfId="0" applyNumberFormat="1" applyFont="1" applyBorder="1" applyAlignment="1">
      <alignment horizontal="right" wrapText="1"/>
    </xf>
    <xf numFmtId="49" fontId="18" fillId="0" borderId="0" xfId="0" applyNumberFormat="1" applyFont="1" applyBorder="1" applyAlignment="1">
      <alignment horizontal="center"/>
    </xf>
    <xf numFmtId="0" fontId="18" fillId="0" borderId="17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"/>
  <sheetViews>
    <sheetView tabSelected="1" showWhiteSpace="0" workbookViewId="0">
      <selection sqref="A1:C1"/>
    </sheetView>
  </sheetViews>
  <sheetFormatPr defaultRowHeight="12.75"/>
  <cols>
    <col min="1" max="1" width="66.140625" style="1" customWidth="1"/>
    <col min="2" max="2" width="27.7109375" style="1" customWidth="1"/>
    <col min="3" max="3" width="17.5703125" style="2" customWidth="1"/>
    <col min="4" max="4" width="12" style="53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70" t="s">
        <v>106</v>
      </c>
      <c r="B1" s="70"/>
      <c r="C1" s="70"/>
    </row>
    <row r="2" spans="1:4" s="3" customFormat="1" ht="14.85" customHeight="1">
      <c r="A2" s="45" t="s">
        <v>0</v>
      </c>
      <c r="B2" s="43" t="s">
        <v>1</v>
      </c>
      <c r="C2" s="16" t="s">
        <v>2</v>
      </c>
      <c r="D2" s="53"/>
    </row>
    <row r="3" spans="1:4" ht="14.25">
      <c r="A3" s="46" t="s">
        <v>91</v>
      </c>
      <c r="B3" s="44"/>
      <c r="C3" s="17">
        <v>26216699.289999999</v>
      </c>
    </row>
    <row r="4" spans="1:4" ht="15" customHeight="1">
      <c r="A4" s="29" t="s">
        <v>6</v>
      </c>
      <c r="B4" s="25"/>
      <c r="C4" s="22">
        <f>SUM(C5:C16)</f>
        <v>7055859</v>
      </c>
    </row>
    <row r="5" spans="1:4" ht="25.5" customHeight="1">
      <c r="A5" s="61" t="s">
        <v>89</v>
      </c>
      <c r="B5" s="26" t="s">
        <v>90</v>
      </c>
      <c r="C5" s="23">
        <v>-54100</v>
      </c>
    </row>
    <row r="6" spans="1:4" ht="39" customHeight="1">
      <c r="A6" s="47" t="s">
        <v>8</v>
      </c>
      <c r="B6" s="26" t="s">
        <v>9</v>
      </c>
      <c r="C6" s="23">
        <v>64209</v>
      </c>
    </row>
    <row r="7" spans="1:4" ht="52.5" customHeight="1">
      <c r="A7" s="48" t="s">
        <v>33</v>
      </c>
      <c r="B7" s="26" t="s">
        <v>35</v>
      </c>
      <c r="C7" s="23">
        <v>600000</v>
      </c>
    </row>
    <row r="8" spans="1:4" ht="53.25" customHeight="1">
      <c r="A8" s="48" t="s">
        <v>13</v>
      </c>
      <c r="B8" s="26" t="s">
        <v>10</v>
      </c>
      <c r="C8" s="23">
        <v>4000000</v>
      </c>
    </row>
    <row r="9" spans="1:4" ht="24.75" customHeight="1">
      <c r="A9" s="49" t="s">
        <v>77</v>
      </c>
      <c r="B9" s="26" t="s">
        <v>48</v>
      </c>
      <c r="C9" s="23">
        <v>1321950</v>
      </c>
    </row>
    <row r="10" spans="1:4" ht="49.5" customHeight="1">
      <c r="A10" s="57" t="s">
        <v>81</v>
      </c>
      <c r="B10" s="26" t="s">
        <v>48</v>
      </c>
      <c r="C10" s="23">
        <v>395000</v>
      </c>
    </row>
    <row r="11" spans="1:4" ht="25.5" customHeight="1">
      <c r="A11" s="50" t="s">
        <v>49</v>
      </c>
      <c r="B11" s="26" t="s">
        <v>50</v>
      </c>
      <c r="C11" s="23">
        <v>309700</v>
      </c>
    </row>
    <row r="12" spans="1:4" ht="25.5" customHeight="1">
      <c r="A12" s="50" t="s">
        <v>49</v>
      </c>
      <c r="B12" s="26" t="s">
        <v>50</v>
      </c>
      <c r="C12" s="23">
        <v>-309700</v>
      </c>
    </row>
    <row r="13" spans="1:4" ht="52.5" customHeight="1">
      <c r="A13" s="61" t="s">
        <v>78</v>
      </c>
      <c r="B13" s="58" t="s">
        <v>94</v>
      </c>
      <c r="C13" s="23">
        <v>657800</v>
      </c>
    </row>
    <row r="14" spans="1:4" ht="52.5" customHeight="1">
      <c r="A14" s="61" t="s">
        <v>93</v>
      </c>
      <c r="B14" s="66" t="s">
        <v>95</v>
      </c>
      <c r="C14" s="23">
        <v>658</v>
      </c>
    </row>
    <row r="15" spans="1:4" ht="30" customHeight="1">
      <c r="A15" s="67" t="s">
        <v>105</v>
      </c>
      <c r="B15" s="66" t="s">
        <v>104</v>
      </c>
      <c r="C15" s="23">
        <v>19932</v>
      </c>
    </row>
    <row r="16" spans="1:4" ht="39" customHeight="1">
      <c r="A16" s="67" t="s">
        <v>96</v>
      </c>
      <c r="B16" s="66" t="s">
        <v>97</v>
      </c>
      <c r="C16" s="23">
        <v>50410</v>
      </c>
    </row>
    <row r="17" spans="1:5" s="3" customFormat="1">
      <c r="A17" s="29" t="s">
        <v>3</v>
      </c>
      <c r="B17" s="34"/>
      <c r="C17" s="20">
        <f>C3+C4</f>
        <v>33272558.289999999</v>
      </c>
      <c r="D17" s="53"/>
    </row>
    <row r="18" spans="1:5">
      <c r="A18" s="30" t="s">
        <v>92</v>
      </c>
      <c r="B18" s="27"/>
      <c r="C18" s="21">
        <v>26698498.829999998</v>
      </c>
    </row>
    <row r="19" spans="1:5" s="3" customFormat="1" ht="15" customHeight="1">
      <c r="A19" s="29" t="s">
        <v>5</v>
      </c>
      <c r="B19" s="37"/>
      <c r="C19" s="33">
        <f>SUM(C20:C73)</f>
        <v>7075936.0000000009</v>
      </c>
      <c r="D19" s="53"/>
    </row>
    <row r="20" spans="1:5" s="3" customFormat="1" ht="15" customHeight="1">
      <c r="A20" s="51" t="s">
        <v>30</v>
      </c>
      <c r="B20" s="41" t="s">
        <v>52</v>
      </c>
      <c r="C20" s="60">
        <v>0.99</v>
      </c>
      <c r="D20" s="53"/>
    </row>
    <row r="21" spans="1:5" s="3" customFormat="1" ht="15" customHeight="1">
      <c r="A21" s="51"/>
      <c r="B21" s="41" t="s">
        <v>53</v>
      </c>
      <c r="C21" s="60">
        <v>-0.99</v>
      </c>
      <c r="D21" s="53">
        <f>C20+C21</f>
        <v>0</v>
      </c>
    </row>
    <row r="22" spans="1:5" s="3" customFormat="1" ht="16.5" customHeight="1">
      <c r="A22" s="38" t="s">
        <v>23</v>
      </c>
      <c r="B22" s="35" t="s">
        <v>24</v>
      </c>
      <c r="C22" s="39">
        <v>-95250</v>
      </c>
      <c r="D22" s="53"/>
    </row>
    <row r="23" spans="1:5" s="3" customFormat="1" ht="16.5" customHeight="1">
      <c r="A23" s="38"/>
      <c r="B23" s="35" t="s">
        <v>82</v>
      </c>
      <c r="C23" s="39">
        <v>-13736.17</v>
      </c>
      <c r="D23" s="53"/>
    </row>
    <row r="24" spans="1:5" s="3" customFormat="1" ht="15" customHeight="1">
      <c r="A24" s="24"/>
      <c r="B24" s="35" t="s">
        <v>25</v>
      </c>
      <c r="C24" s="39">
        <v>60250</v>
      </c>
      <c r="D24" s="53"/>
    </row>
    <row r="25" spans="1:5" s="3" customFormat="1" ht="15" customHeight="1">
      <c r="A25" s="24"/>
      <c r="B25" s="35" t="s">
        <v>27</v>
      </c>
      <c r="C25" s="39">
        <v>48737.04</v>
      </c>
      <c r="D25" s="53"/>
    </row>
    <row r="26" spans="1:5" s="3" customFormat="1" ht="15" customHeight="1">
      <c r="A26" s="24"/>
      <c r="B26" s="35" t="s">
        <v>28</v>
      </c>
      <c r="C26" s="39">
        <v>-653.54</v>
      </c>
      <c r="D26" s="53"/>
    </row>
    <row r="27" spans="1:5" s="3" customFormat="1" ht="15" customHeight="1">
      <c r="A27" s="24"/>
      <c r="B27" s="35" t="s">
        <v>29</v>
      </c>
      <c r="C27" s="39">
        <v>653.54</v>
      </c>
      <c r="D27" s="53">
        <f>C22+C23+C24+C25+C26+C27</f>
        <v>0.87000000000261934</v>
      </c>
    </row>
    <row r="28" spans="1:5" s="3" customFormat="1" ht="29.25" customHeight="1">
      <c r="A28" s="50" t="s">
        <v>54</v>
      </c>
      <c r="B28" s="35" t="s">
        <v>51</v>
      </c>
      <c r="C28" s="39">
        <v>309700</v>
      </c>
      <c r="D28" s="54"/>
    </row>
    <row r="29" spans="1:5" s="3" customFormat="1" ht="15.75" customHeight="1">
      <c r="A29" s="50"/>
      <c r="B29" s="35" t="s">
        <v>51</v>
      </c>
      <c r="C29" s="39">
        <v>-25000</v>
      </c>
      <c r="D29" s="54">
        <f>C28+C29</f>
        <v>284700</v>
      </c>
    </row>
    <row r="30" spans="1:5" s="3" customFormat="1" ht="15" customHeight="1">
      <c r="A30" s="24" t="s">
        <v>31</v>
      </c>
      <c r="B30" s="42" t="s">
        <v>57</v>
      </c>
      <c r="C30" s="39">
        <v>30000</v>
      </c>
      <c r="D30" s="53"/>
    </row>
    <row r="31" spans="1:5" s="3" customFormat="1" ht="15" customHeight="1">
      <c r="A31" s="24"/>
      <c r="B31" s="35" t="s">
        <v>32</v>
      </c>
      <c r="C31" s="39">
        <v>-84100</v>
      </c>
      <c r="D31" s="53">
        <f>C30+C31</f>
        <v>-54100</v>
      </c>
    </row>
    <row r="32" spans="1:5" s="3" customFormat="1" ht="30.75" customHeight="1">
      <c r="A32" s="38" t="s">
        <v>43</v>
      </c>
      <c r="B32" s="35" t="s">
        <v>44</v>
      </c>
      <c r="C32" s="39">
        <v>-9998</v>
      </c>
      <c r="D32" s="54">
        <v>-9998</v>
      </c>
      <c r="E32" s="63"/>
    </row>
    <row r="33" spans="1:5" s="3" customFormat="1" ht="48" customHeight="1">
      <c r="A33" s="48" t="s">
        <v>33</v>
      </c>
      <c r="B33" s="35" t="s">
        <v>34</v>
      </c>
      <c r="C33" s="39">
        <v>-37500</v>
      </c>
      <c r="D33" s="54"/>
    </row>
    <row r="34" spans="1:5" s="3" customFormat="1" ht="14.25" customHeight="1">
      <c r="A34" s="48"/>
      <c r="B34" s="35" t="s">
        <v>73</v>
      </c>
      <c r="C34" s="39">
        <v>637500</v>
      </c>
      <c r="D34" s="54">
        <f>C33+C34</f>
        <v>600000</v>
      </c>
    </row>
    <row r="35" spans="1:5" s="3" customFormat="1" ht="53.25" customHeight="1">
      <c r="A35" s="48" t="s">
        <v>12</v>
      </c>
      <c r="B35" s="35" t="s">
        <v>19</v>
      </c>
      <c r="C35" s="39">
        <v>4000000</v>
      </c>
      <c r="D35" s="54">
        <v>4000000</v>
      </c>
    </row>
    <row r="36" spans="1:5" s="3" customFormat="1" ht="66.75" customHeight="1">
      <c r="A36" s="38" t="s">
        <v>46</v>
      </c>
      <c r="B36" s="35" t="s">
        <v>45</v>
      </c>
      <c r="C36" s="39">
        <v>6000</v>
      </c>
      <c r="D36" s="54">
        <v>6000</v>
      </c>
    </row>
    <row r="37" spans="1:5" s="3" customFormat="1" ht="69" customHeight="1">
      <c r="A37" s="38" t="s">
        <v>15</v>
      </c>
      <c r="B37" s="35" t="s">
        <v>18</v>
      </c>
      <c r="C37" s="39">
        <v>40863.11</v>
      </c>
      <c r="D37" s="54">
        <v>40863.11</v>
      </c>
    </row>
    <row r="38" spans="1:5" s="3" customFormat="1" ht="41.25" customHeight="1">
      <c r="A38" s="38" t="s">
        <v>16</v>
      </c>
      <c r="B38" s="35" t="s">
        <v>17</v>
      </c>
      <c r="C38" s="39">
        <v>71206.45</v>
      </c>
      <c r="D38" s="53"/>
      <c r="E38" s="63"/>
    </row>
    <row r="39" spans="1:5" s="3" customFormat="1" ht="15.75" customHeight="1">
      <c r="A39" s="38"/>
      <c r="B39" s="35" t="s">
        <v>20</v>
      </c>
      <c r="C39" s="39">
        <v>-44155</v>
      </c>
      <c r="D39" s="53"/>
    </row>
    <row r="40" spans="1:5" s="3" customFormat="1" ht="15.75" customHeight="1">
      <c r="A40" s="38"/>
      <c r="B40" s="35" t="s">
        <v>58</v>
      </c>
      <c r="C40" s="39">
        <v>8500</v>
      </c>
      <c r="D40" s="53"/>
    </row>
    <row r="41" spans="1:5" s="3" customFormat="1" ht="15.75" customHeight="1">
      <c r="A41" s="38"/>
      <c r="B41" s="35" t="s">
        <v>72</v>
      </c>
      <c r="C41" s="39">
        <v>27074</v>
      </c>
      <c r="D41" s="53"/>
    </row>
    <row r="42" spans="1:5" s="3" customFormat="1" ht="15.75" customHeight="1">
      <c r="A42" s="38"/>
      <c r="B42" s="35" t="s">
        <v>59</v>
      </c>
      <c r="C42" s="39">
        <v>86655</v>
      </c>
      <c r="D42" s="54">
        <f>C38+C39+C40+C41+C42</f>
        <v>149280.45000000001</v>
      </c>
    </row>
    <row r="43" spans="1:5" s="3" customFormat="1" ht="33.75" customHeight="1">
      <c r="A43" s="38" t="s">
        <v>36</v>
      </c>
      <c r="B43" s="35" t="s">
        <v>37</v>
      </c>
      <c r="C43" s="39">
        <v>87853</v>
      </c>
      <c r="D43" s="53"/>
      <c r="E43" s="63"/>
    </row>
    <row r="44" spans="1:5" s="3" customFormat="1" ht="15.75" customHeight="1">
      <c r="A44" s="38"/>
      <c r="B44" s="35" t="s">
        <v>38</v>
      </c>
      <c r="C44" s="39">
        <v>-81710</v>
      </c>
      <c r="D44" s="53"/>
      <c r="E44" s="63"/>
    </row>
    <row r="45" spans="1:5" s="3" customFormat="1" ht="15.75" customHeight="1">
      <c r="A45" s="38"/>
      <c r="B45" s="35" t="s">
        <v>39</v>
      </c>
      <c r="C45" s="39">
        <v>-59500</v>
      </c>
      <c r="D45" s="53"/>
      <c r="E45" s="1"/>
    </row>
    <row r="46" spans="1:5" s="3" customFormat="1" ht="15.75" customHeight="1">
      <c r="A46" s="38"/>
      <c r="B46" s="35" t="s">
        <v>84</v>
      </c>
      <c r="C46" s="39">
        <v>-6643</v>
      </c>
      <c r="D46" s="53">
        <f>C43+C44+C45+C46</f>
        <v>-60000</v>
      </c>
      <c r="E46" s="63"/>
    </row>
    <row r="47" spans="1:5" s="3" customFormat="1" ht="15.75" customHeight="1">
      <c r="A47" s="24" t="s">
        <v>47</v>
      </c>
      <c r="B47" s="35" t="s">
        <v>80</v>
      </c>
      <c r="C47" s="39">
        <v>52260</v>
      </c>
      <c r="D47" s="53"/>
    </row>
    <row r="48" spans="1:5" s="3" customFormat="1" ht="15.75" customHeight="1">
      <c r="A48" s="38"/>
      <c r="B48" s="35" t="s">
        <v>79</v>
      </c>
      <c r="C48" s="39">
        <v>-9260</v>
      </c>
      <c r="D48" s="53"/>
    </row>
    <row r="49" spans="1:8" s="3" customFormat="1" ht="15.75" customHeight="1">
      <c r="A49" s="38"/>
      <c r="B49" s="35" t="s">
        <v>65</v>
      </c>
      <c r="C49" s="39">
        <v>16300</v>
      </c>
      <c r="D49" s="53"/>
    </row>
    <row r="50" spans="1:8" s="3" customFormat="1" ht="15.75" customHeight="1">
      <c r="A50" s="38"/>
      <c r="B50" s="35" t="s">
        <v>66</v>
      </c>
      <c r="C50" s="39">
        <v>19200</v>
      </c>
      <c r="D50" s="53"/>
    </row>
    <row r="51" spans="1:8" s="3" customFormat="1" ht="15.75" customHeight="1">
      <c r="A51" s="38"/>
      <c r="B51" s="35" t="s">
        <v>71</v>
      </c>
      <c r="C51" s="39">
        <v>-10000</v>
      </c>
      <c r="D51" s="53">
        <f>C47+C48+C49+C50+C51</f>
        <v>68500</v>
      </c>
    </row>
    <row r="52" spans="1:8" s="3" customFormat="1" ht="15.75" customHeight="1">
      <c r="A52" s="24" t="s">
        <v>67</v>
      </c>
      <c r="B52" s="35" t="s">
        <v>68</v>
      </c>
      <c r="C52" s="39">
        <v>50130</v>
      </c>
      <c r="D52" s="53"/>
    </row>
    <row r="53" spans="1:8" s="3" customFormat="1" ht="15.75" customHeight="1">
      <c r="A53" s="38"/>
      <c r="B53" s="35" t="s">
        <v>69</v>
      </c>
      <c r="C53" s="39">
        <v>-121630</v>
      </c>
      <c r="D53" s="53"/>
      <c r="E53" s="1"/>
    </row>
    <row r="54" spans="1:8" s="3" customFormat="1" ht="15.75" customHeight="1">
      <c r="A54" s="38"/>
      <c r="B54" s="35" t="s">
        <v>83</v>
      </c>
      <c r="C54" s="39">
        <v>-4000</v>
      </c>
      <c r="D54" s="53"/>
      <c r="E54" s="1"/>
    </row>
    <row r="55" spans="1:8" s="3" customFormat="1" ht="15.75" customHeight="1">
      <c r="A55" s="38"/>
      <c r="B55" s="35" t="s">
        <v>76</v>
      </c>
      <c r="C55" s="39">
        <v>5500</v>
      </c>
      <c r="D55" s="53">
        <f>C52+C53+C54+C55</f>
        <v>-70000</v>
      </c>
      <c r="E55" s="1"/>
    </row>
    <row r="56" spans="1:8" s="3" customFormat="1" ht="27.75" customHeight="1">
      <c r="A56" s="38" t="s">
        <v>98</v>
      </c>
      <c r="B56" s="35" t="s">
        <v>100</v>
      </c>
      <c r="C56" s="39">
        <v>-60000</v>
      </c>
      <c r="D56" s="53"/>
      <c r="E56" s="1"/>
    </row>
    <row r="57" spans="1:8" s="3" customFormat="1" ht="15.75" customHeight="1">
      <c r="A57" s="38"/>
      <c r="B57" s="35" t="s">
        <v>99</v>
      </c>
      <c r="C57" s="39">
        <v>-10000</v>
      </c>
      <c r="D57" s="53"/>
      <c r="E57" s="1"/>
    </row>
    <row r="58" spans="1:8" s="3" customFormat="1" ht="15.75" customHeight="1">
      <c r="A58" s="38"/>
      <c r="B58" s="35" t="s">
        <v>102</v>
      </c>
      <c r="C58" s="39">
        <v>-15000</v>
      </c>
      <c r="D58" s="53"/>
      <c r="E58" s="1"/>
    </row>
    <row r="59" spans="1:8" s="3" customFormat="1" ht="15.75" customHeight="1">
      <c r="A59" s="38"/>
      <c r="B59" s="35" t="s">
        <v>103</v>
      </c>
      <c r="C59" s="39">
        <v>-25000</v>
      </c>
      <c r="D59" s="53"/>
      <c r="E59" s="1"/>
    </row>
    <row r="60" spans="1:8" s="3" customFormat="1" ht="15.75" customHeight="1">
      <c r="A60" s="38"/>
      <c r="B60" s="35" t="s">
        <v>101</v>
      </c>
      <c r="C60" s="39">
        <v>475000</v>
      </c>
      <c r="D60" s="53">
        <f>C56+C57+C58+C59+C60</f>
        <v>365000</v>
      </c>
      <c r="E60" s="1"/>
    </row>
    <row r="61" spans="1:8" s="3" customFormat="1" ht="15.75" customHeight="1">
      <c r="A61" s="38"/>
      <c r="B61" s="35" t="s">
        <v>85</v>
      </c>
      <c r="C61" s="39">
        <v>-8000</v>
      </c>
      <c r="D61" s="54">
        <v>-8000</v>
      </c>
      <c r="E61" s="1"/>
    </row>
    <row r="62" spans="1:8" s="3" customFormat="1" ht="49.5" customHeight="1">
      <c r="A62" s="24" t="s">
        <v>70</v>
      </c>
      <c r="B62" s="35" t="s">
        <v>63</v>
      </c>
      <c r="C62" s="39">
        <v>-51900</v>
      </c>
      <c r="D62" s="53"/>
    </row>
    <row r="63" spans="1:8" s="3" customFormat="1" ht="15" customHeight="1">
      <c r="A63" s="47"/>
      <c r="B63" s="35" t="s">
        <v>64</v>
      </c>
      <c r="C63" s="39">
        <v>51900</v>
      </c>
      <c r="D63" s="53"/>
    </row>
    <row r="64" spans="1:8" s="3" customFormat="1" ht="63.75" customHeight="1">
      <c r="A64" s="24" t="s">
        <v>60</v>
      </c>
      <c r="B64" s="35" t="s">
        <v>14</v>
      </c>
      <c r="C64" s="39">
        <v>335000</v>
      </c>
      <c r="D64" s="54">
        <v>335000</v>
      </c>
      <c r="H64" s="64"/>
    </row>
    <row r="65" spans="1:6" s="3" customFormat="1" ht="63.75" customHeight="1">
      <c r="A65" s="24" t="s">
        <v>61</v>
      </c>
      <c r="B65" s="35" t="s">
        <v>62</v>
      </c>
      <c r="C65" s="39">
        <v>60000</v>
      </c>
      <c r="D65" s="54">
        <v>60000</v>
      </c>
    </row>
    <row r="66" spans="1:6" s="3" customFormat="1" ht="52.5" customHeight="1">
      <c r="A66" s="47" t="s">
        <v>11</v>
      </c>
      <c r="B66" s="35" t="s">
        <v>26</v>
      </c>
      <c r="C66" s="39">
        <v>64209</v>
      </c>
      <c r="D66" s="54">
        <v>64209</v>
      </c>
    </row>
    <row r="67" spans="1:6" s="3" customFormat="1" ht="40.5" customHeight="1">
      <c r="A67" s="38" t="s">
        <v>55</v>
      </c>
      <c r="B67" s="35" t="s">
        <v>56</v>
      </c>
      <c r="C67" s="39">
        <v>1321950</v>
      </c>
      <c r="D67" s="54">
        <v>1321950</v>
      </c>
    </row>
    <row r="68" spans="1:6" s="3" customFormat="1" ht="40.5" customHeight="1">
      <c r="A68" s="38" t="s">
        <v>74</v>
      </c>
      <c r="B68" s="35" t="s">
        <v>75</v>
      </c>
      <c r="C68" s="39">
        <v>-0.87</v>
      </c>
      <c r="D68" s="54">
        <v>-0.87</v>
      </c>
    </row>
    <row r="69" spans="1:6" s="3" customFormat="1" ht="15.75" customHeight="1">
      <c r="A69" s="24" t="s">
        <v>21</v>
      </c>
      <c r="B69" s="35" t="s">
        <v>22</v>
      </c>
      <c r="C69" s="39">
        <v>12000</v>
      </c>
      <c r="D69" s="53">
        <v>12000</v>
      </c>
    </row>
    <row r="70" spans="1:6" s="3" customFormat="1" ht="15.75" customHeight="1">
      <c r="A70" s="24" t="s">
        <v>87</v>
      </c>
      <c r="B70" s="35" t="s">
        <v>88</v>
      </c>
      <c r="C70" s="39">
        <v>-15000</v>
      </c>
      <c r="D70" s="53">
        <v>-15000</v>
      </c>
    </row>
    <row r="71" spans="1:6" s="3" customFormat="1" ht="39" customHeight="1">
      <c r="A71" s="38" t="s">
        <v>40</v>
      </c>
      <c r="B71" s="35" t="s">
        <v>41</v>
      </c>
      <c r="C71" s="65">
        <v>-20000</v>
      </c>
      <c r="D71" s="54"/>
      <c r="E71" s="62"/>
    </row>
    <row r="72" spans="1:6" s="3" customFormat="1" ht="18.75" customHeight="1">
      <c r="A72" s="38"/>
      <c r="B72" s="35" t="s">
        <v>86</v>
      </c>
      <c r="C72" s="65">
        <v>-10000</v>
      </c>
      <c r="D72" s="53"/>
      <c r="E72" s="62"/>
    </row>
    <row r="73" spans="1:6" s="3" customFormat="1" ht="15.75" customHeight="1">
      <c r="A73" s="38"/>
      <c r="B73" s="35" t="s">
        <v>42</v>
      </c>
      <c r="C73" s="65">
        <v>15531.44</v>
      </c>
      <c r="D73" s="53">
        <f>C71+C72+C73</f>
        <v>-14468.56</v>
      </c>
    </row>
    <row r="74" spans="1:6">
      <c r="A74" s="28" t="s">
        <v>4</v>
      </c>
      <c r="B74" s="31"/>
      <c r="C74" s="32">
        <f>C18+C19</f>
        <v>33774434.829999998</v>
      </c>
      <c r="D74" s="55">
        <f>SUM(D20:D73)</f>
        <v>7075936.0000000009</v>
      </c>
      <c r="E74" s="5"/>
    </row>
    <row r="75" spans="1:6" s="4" customFormat="1">
      <c r="A75" s="18"/>
      <c r="B75" s="19"/>
      <c r="C75" s="40">
        <f>C17-C74</f>
        <v>-501876.53999999911</v>
      </c>
      <c r="D75" s="56"/>
      <c r="E75" s="52"/>
      <c r="F75" s="56"/>
    </row>
    <row r="76" spans="1:6">
      <c r="A76" s="71"/>
      <c r="B76" s="71"/>
      <c r="C76" s="71"/>
      <c r="E76" s="59">
        <v>501876.54</v>
      </c>
    </row>
    <row r="77" spans="1:6">
      <c r="A77" s="36"/>
      <c r="B77" s="36"/>
      <c r="C77" s="36"/>
    </row>
    <row r="78" spans="1:6">
      <c r="A78" s="6"/>
      <c r="B78" s="7"/>
      <c r="C78" s="8"/>
    </row>
    <row r="79" spans="1:6">
      <c r="A79" s="6"/>
      <c r="B79" s="9"/>
      <c r="C79" s="8"/>
      <c r="E79" s="5"/>
    </row>
    <row r="80" spans="1:6">
      <c r="A80" s="6"/>
      <c r="B80" s="9"/>
      <c r="C80" s="8"/>
    </row>
    <row r="81" spans="1:3">
      <c r="A81" s="6"/>
      <c r="B81" s="9"/>
      <c r="C81" s="8" t="s">
        <v>7</v>
      </c>
    </row>
    <row r="82" spans="1:3">
      <c r="A82" s="6"/>
      <c r="B82" s="9"/>
      <c r="C82" s="8"/>
    </row>
    <row r="83" spans="1:3">
      <c r="A83" s="6"/>
      <c r="B83" s="9"/>
      <c r="C83" s="8"/>
    </row>
    <row r="84" spans="1:3">
      <c r="A84" s="6"/>
      <c r="B84" s="9"/>
      <c r="C84" s="8"/>
    </row>
    <row r="85" spans="1:3">
      <c r="A85" s="6"/>
      <c r="B85" s="9"/>
      <c r="C85" s="8"/>
    </row>
    <row r="86" spans="1:3">
      <c r="A86" s="6"/>
      <c r="B86" s="9"/>
      <c r="C86" s="8"/>
    </row>
    <row r="87" spans="1:3">
      <c r="A87" s="6"/>
      <c r="B87" s="9"/>
      <c r="C87" s="8"/>
    </row>
    <row r="88" spans="1:3">
      <c r="A88" s="10"/>
      <c r="B88" s="10"/>
      <c r="C88" s="11"/>
    </row>
    <row r="89" spans="1:3">
      <c r="A89" s="10"/>
      <c r="B89" s="10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 ht="15.75">
      <c r="A93" s="12"/>
      <c r="B93" s="10"/>
    </row>
    <row r="94" spans="1:3">
      <c r="A94" s="10"/>
      <c r="B94" s="10"/>
    </row>
    <row r="95" spans="1:3">
      <c r="A95" s="68"/>
      <c r="B95" s="68"/>
      <c r="C95" s="13"/>
    </row>
    <row r="96" spans="1:3">
      <c r="A96" s="6"/>
      <c r="B96" s="10"/>
      <c r="C96" s="11"/>
    </row>
    <row r="97" spans="1:3">
      <c r="A97" s="6"/>
      <c r="B97" s="10"/>
      <c r="C97" s="11"/>
    </row>
    <row r="98" spans="1:3" ht="24" customHeight="1">
      <c r="A98" s="68"/>
      <c r="B98" s="68"/>
      <c r="C98" s="14"/>
    </row>
    <row r="99" spans="1:3" ht="14.25" customHeight="1">
      <c r="A99" s="15"/>
      <c r="B99" s="15"/>
      <c r="C99" s="11"/>
    </row>
    <row r="100" spans="1:3" ht="14.25" customHeight="1">
      <c r="A100" s="15"/>
      <c r="B100" s="15"/>
      <c r="C100" s="11"/>
    </row>
    <row r="101" spans="1:3">
      <c r="A101" s="68"/>
      <c r="B101" s="68"/>
      <c r="C101" s="13"/>
    </row>
    <row r="102" spans="1:3">
      <c r="A102" s="15"/>
      <c r="B102" s="15"/>
      <c r="C102" s="11"/>
    </row>
    <row r="103" spans="1:3">
      <c r="A103" s="15"/>
      <c r="B103" s="15"/>
      <c r="C103" s="11"/>
    </row>
    <row r="104" spans="1:3">
      <c r="A104" s="68"/>
      <c r="B104" s="68"/>
      <c r="C104" s="13"/>
    </row>
    <row r="105" spans="1:3">
      <c r="A105" s="15"/>
      <c r="B105" s="15"/>
      <c r="C105" s="11"/>
    </row>
    <row r="106" spans="1:3">
      <c r="A106" s="15"/>
      <c r="B106" s="15"/>
      <c r="C106" s="11"/>
    </row>
    <row r="107" spans="1:3">
      <c r="A107" s="15"/>
      <c r="B107" s="15"/>
      <c r="C107" s="11"/>
    </row>
    <row r="108" spans="1:3">
      <c r="A108" s="68"/>
      <c r="B108" s="68"/>
      <c r="C108" s="13"/>
    </row>
    <row r="109" spans="1:3">
      <c r="A109" s="15"/>
      <c r="B109" s="15"/>
      <c r="C109" s="11"/>
    </row>
    <row r="110" spans="1:3">
      <c r="A110" s="15"/>
      <c r="B110" s="15"/>
      <c r="C110" s="11"/>
    </row>
    <row r="111" spans="1:3">
      <c r="A111" s="15"/>
      <c r="B111" s="15"/>
      <c r="C111" s="11"/>
    </row>
    <row r="112" spans="1:3">
      <c r="A112" s="15"/>
      <c r="B112" s="15"/>
      <c r="C112" s="11"/>
    </row>
    <row r="113" spans="1:3" ht="13.5" customHeight="1">
      <c r="A113" s="68"/>
      <c r="B113" s="68"/>
      <c r="C113" s="13"/>
    </row>
    <row r="114" spans="1:3" ht="13.5" customHeight="1">
      <c r="A114" s="15"/>
      <c r="B114" s="15"/>
      <c r="C114" s="11"/>
    </row>
    <row r="115" spans="1:3" ht="13.5" customHeight="1">
      <c r="A115" s="68"/>
      <c r="B115" s="68"/>
      <c r="C115" s="13"/>
    </row>
    <row r="116" spans="1:3" ht="25.5" customHeight="1">
      <c r="A116" s="69"/>
      <c r="B116" s="69"/>
      <c r="C116" s="14"/>
    </row>
    <row r="117" spans="1:3" ht="16.5" customHeight="1">
      <c r="A117" s="68"/>
      <c r="B117" s="68"/>
      <c r="C117" s="13"/>
    </row>
    <row r="118" spans="1:3" ht="14.25" customHeight="1">
      <c r="A118" s="15"/>
      <c r="B118" s="15"/>
      <c r="C118" s="11"/>
    </row>
    <row r="119" spans="1:3" ht="13.5" customHeight="1">
      <c r="A119" s="15"/>
      <c r="B119" s="15"/>
      <c r="C119" s="11"/>
    </row>
    <row r="120" spans="1:3">
      <c r="A120" s="68"/>
      <c r="B120" s="68"/>
      <c r="C120" s="13"/>
    </row>
    <row r="121" spans="1:3">
      <c r="A121" s="15"/>
      <c r="B121" s="15"/>
      <c r="C121" s="11"/>
    </row>
    <row r="122" spans="1:3">
      <c r="A122" s="10"/>
      <c r="B122" s="10"/>
      <c r="C122" s="11"/>
    </row>
    <row r="123" spans="1:3">
      <c r="A123" s="10"/>
      <c r="B123" s="10"/>
    </row>
    <row r="124" spans="1:3">
      <c r="A124" s="10"/>
      <c r="B124" s="10"/>
    </row>
    <row r="125" spans="1:3">
      <c r="A125" s="10"/>
      <c r="B125" s="10"/>
    </row>
    <row r="126" spans="1:3">
      <c r="A126" s="10"/>
      <c r="B126" s="10"/>
    </row>
    <row r="127" spans="1:3">
      <c r="A127" s="10"/>
      <c r="B127" s="10"/>
    </row>
    <row r="128" spans="1:3">
      <c r="A128" s="10"/>
      <c r="B128" s="10"/>
    </row>
    <row r="129" spans="1:2">
      <c r="A129" s="10"/>
      <c r="B129" s="10"/>
    </row>
    <row r="130" spans="1:2">
      <c r="A130" s="10"/>
      <c r="B130" s="10"/>
    </row>
    <row r="131" spans="1:2">
      <c r="A131" s="10"/>
      <c r="B131" s="10"/>
    </row>
    <row r="132" spans="1:2">
      <c r="A132" s="10"/>
      <c r="B132" s="10"/>
    </row>
    <row r="133" spans="1:2">
      <c r="A133" s="10"/>
      <c r="B133" s="10"/>
    </row>
    <row r="134" spans="1:2">
      <c r="A134" s="10"/>
      <c r="B134" s="10"/>
    </row>
    <row r="135" spans="1:2">
      <c r="A135" s="10"/>
      <c r="B135" s="10"/>
    </row>
    <row r="136" spans="1:2">
      <c r="A136" s="10"/>
      <c r="B136" s="10"/>
    </row>
    <row r="137" spans="1:2">
      <c r="A137" s="10"/>
      <c r="B137" s="10"/>
    </row>
    <row r="138" spans="1:2">
      <c r="A138" s="10"/>
      <c r="B138" s="10"/>
    </row>
    <row r="139" spans="1:2">
      <c r="A139" s="10"/>
      <c r="B139" s="10"/>
    </row>
  </sheetData>
  <sheetProtection selectLockedCells="1" selectUnlockedCells="1"/>
  <mergeCells count="12">
    <mergeCell ref="A1:C1"/>
    <mergeCell ref="A76:C76"/>
    <mergeCell ref="A95:B95"/>
    <mergeCell ref="A98:B98"/>
    <mergeCell ref="A101:B101"/>
    <mergeCell ref="A120:B120"/>
    <mergeCell ref="A117:B117"/>
    <mergeCell ref="A104:B104"/>
    <mergeCell ref="A108:B108"/>
    <mergeCell ref="A113:B113"/>
    <mergeCell ref="A115:B115"/>
    <mergeCell ref="A116:B116"/>
  </mergeCells>
  <pageMargins left="0.78740157480314965" right="0.19685039370078741" top="0.19685039370078741" bottom="0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2017-10-18T08:08:26Z</cp:lastPrinted>
  <dcterms:created xsi:type="dcterms:W3CDTF">2011-02-08T07:06:34Z</dcterms:created>
  <dcterms:modified xsi:type="dcterms:W3CDTF">2017-10-25T02:31:39Z</dcterms:modified>
</cp:coreProperties>
</file>