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19200" windowHeight="115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11" i="1" l="1"/>
  <c r="O12" i="1"/>
  <c r="O15" i="1"/>
  <c r="O14" i="1"/>
  <c r="O16" i="1"/>
  <c r="O18" i="1"/>
  <c r="O20" i="1"/>
  <c r="O26" i="1"/>
  <c r="O30" i="1"/>
  <c r="I30" i="1"/>
  <c r="J30" i="1"/>
  <c r="K30" i="1"/>
  <c r="L30" i="1"/>
  <c r="N30" i="1"/>
  <c r="M30" i="1" l="1"/>
  <c r="N21" i="1" l="1"/>
  <c r="N19" i="1"/>
  <c r="N18" i="1"/>
  <c r="H30" i="1" l="1"/>
  <c r="G30" i="1" l="1"/>
  <c r="O22" i="1" l="1"/>
  <c r="L21" i="1" l="1"/>
  <c r="L19" i="1"/>
  <c r="L18" i="1"/>
  <c r="O13" i="1" l="1"/>
  <c r="M21" i="1" l="1"/>
  <c r="O21" i="1" s="1"/>
  <c r="M19" i="1" l="1"/>
  <c r="M18" i="1"/>
  <c r="O19" i="1" l="1"/>
</calcChain>
</file>

<file path=xl/sharedStrings.xml><?xml version="1.0" encoding="utf-8"?>
<sst xmlns="http://schemas.openxmlformats.org/spreadsheetml/2006/main" count="123" uniqueCount="47">
  <si>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</si>
  <si>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</si>
  <si>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</si>
  <si>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</si>
  <si>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</si>
  <si>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</si>
  <si>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</si>
  <si>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</si>
  <si>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</si>
  <si>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</si>
  <si>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Администрация Таежнинского сельсовета Богучанского района Красноярского края</t>
  </si>
  <si>
    <t>Расходы (тыс.руб.), годы</t>
  </si>
  <si>
    <t>Цель подпрограммы:</t>
  </si>
  <si>
    <t>Задача 1:</t>
  </si>
  <si>
    <t>Задача 2:</t>
  </si>
  <si>
    <t>Всего по подпрограмме</t>
  </si>
  <si>
    <t>Обеспечение сохранности, модернизация и развитие улично-дорожной сети Таежнинского сельсовета</t>
  </si>
  <si>
    <t>Повышение уровня организации и безопасности дорожного движения на улично-дорожной сети Таежнинского сельсовета</t>
  </si>
  <si>
    <t>0409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</si>
  <si>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пр.)</t>
  </si>
  <si>
    <t>Ремонт дорог с щебеночным с добавлением камня и щебня</t>
  </si>
  <si>
    <t>Устройство недостающих искусственных сооружений, элементов водоотвода (в том числе водоотводных канав, водопропускных ж/б труб, других элементов)</t>
  </si>
  <si>
    <t>Очистка территории и устройство дорожного полотна</t>
  </si>
  <si>
    <t>Замена старых и строительство новых тротуаров  (в том числе приобретение и доставка материалов)</t>
  </si>
  <si>
    <t>Составление плана организации дорожного движения, паспортизация земельного участка, занятого дорогами</t>
  </si>
  <si>
    <t>Нанесение дорожной разметки "Пешеходный переход"</t>
  </si>
  <si>
    <t>Субсидия на содержание автомобильных дорог общего пользования местного значения за счет средств дорожного фонда Красноярского края</t>
  </si>
  <si>
    <t>Софинансирование на содержание автомобильных дорог общего пользования местного значения за счет средств местного бюджета</t>
  </si>
  <si>
    <t>Приведение в нормативное состояние пешеходных переходов, согласно Адресной программе обустройства пешеходных переходов на улично-дорожной сети муниципального образования Таежнинский сельсовет Богучанского района Красноярского края</t>
  </si>
  <si>
    <t xml:space="preserve">Развитие эффективной транспортной инфраструктуры и повышение комплексной безопасности дорожного движения </t>
  </si>
  <si>
    <t>Разработка комплексной программы транспортной инфраструктцры</t>
  </si>
  <si>
    <t>41400S5010</t>
  </si>
  <si>
    <t>к Постановлению администрации Таежнинского сельсовета</t>
  </si>
  <si>
    <t>Приложение 6</t>
  </si>
  <si>
    <t>Субсидия на ремонт автомобильных дорог общего пользования местного значения за счет средств дорожного фонда Красноярского края</t>
  </si>
  <si>
    <t>Софиннсирвание на ремонт автомобильных дорог общего пользования местного значения за счет средствместного бюджета</t>
  </si>
  <si>
    <t>41400S5090</t>
  </si>
  <si>
    <t>41400S5080</t>
  </si>
  <si>
    <t>414F255550</t>
  </si>
  <si>
    <t>411F255550</t>
  </si>
  <si>
    <t>Cредства на софинансирование МП формирования современной городской среды из средств местного бюджета</t>
  </si>
  <si>
    <t>Cредства на софинансирование МП формирования современной городской среды</t>
  </si>
  <si>
    <t>-</t>
  </si>
  <si>
    <t xml:space="preserve">Приложение №1 
к подпрограмме "Развитие транспортной системы МО Таежнинский сельсовет" муниципальной программы "Улучшение качества жизни МО Таежнинский сельсовет" на 2014-2021 годы
</t>
  </si>
  <si>
    <t>Дорожно-знаковая информация</t>
  </si>
  <si>
    <t>414008Ф020</t>
  </si>
  <si>
    <t>от 19.04.2019 г.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</si>
</sst>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16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4" borderId="0" xfId="0" applyFont="1" applyFill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43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23" workbookViewId="0">
      <pane xSplit="1" topLeftCell="B1" activePane="topRight" state="frozen"/>
      <selection pane="topRight" activeCell="O14" sqref="O14"/>
    </sheetView>
  </sheetViews>
  <sheetFormatPr defaultRowHeight="15.75" x14ac:dyDescent="0.25"/>
  <cols>
    <col min="1" max="1" width="33.7109375" style="1" customWidth="1"/>
    <col min="2" max="2" width="25.85546875" style="1" customWidth="1"/>
    <col min="3" max="4" width="9.140625" style="1"/>
    <col min="5" max="5" width="12.42578125" style="1" bestFit="1" customWidth="1"/>
    <col min="6" max="6" width="9.140625" style="1"/>
    <col min="7" max="9" width="13.28515625" style="1" customWidth="1"/>
    <col min="10" max="10" width="13.28515625" style="27" customWidth="1"/>
    <col min="11" max="11" width="13.28515625" style="32" customWidth="1"/>
    <col min="12" max="12" width="13.28515625" style="18" customWidth="1"/>
    <col min="13" max="14" width="13.28515625" style="1" customWidth="1"/>
    <col min="15" max="15" width="14.5703125" style="1" customWidth="1"/>
    <col min="16" max="16384" width="9.140625" style="1"/>
  </cols>
  <sheetData>
    <row r="1" spans="1:15" x14ac:dyDescent="0.25">
      <c r="I1" s="21"/>
      <c r="J1" s="23"/>
      <c r="K1" s="28"/>
      <c r="L1" s="44" t="s">
        <v>33</v>
      </c>
      <c r="M1" s="44"/>
      <c r="N1" s="44"/>
      <c r="O1" s="44"/>
    </row>
    <row r="2" spans="1:15" x14ac:dyDescent="0.25">
      <c r="I2" s="44" t="s">
        <v>32</v>
      </c>
      <c r="J2" s="44"/>
      <c r="K2" s="44"/>
      <c r="L2" s="44"/>
      <c r="M2" s="44"/>
      <c r="N2" s="44"/>
      <c r="O2" s="44"/>
    </row>
    <row r="3" spans="1:15" x14ac:dyDescent="0.25">
      <c r="I3" s="44" t="s">
        <v>46</v>
      </c>
      <c r="J3" s="44"/>
      <c r="K3" s="44"/>
      <c r="L3" s="44"/>
      <c r="M3" s="44"/>
      <c r="N3" s="44"/>
      <c r="O3" s="44"/>
    </row>
    <row r="4" spans="1:15" x14ac:dyDescent="0.25">
      <c r="H4" s="20"/>
      <c r="I4" s="20"/>
      <c r="J4" s="23"/>
      <c r="K4" s="28"/>
    </row>
    <row r="5" spans="1:15" ht="81.75" customHeight="1" x14ac:dyDescent="0.25">
      <c r="I5" s="38" t="s">
        <v>43</v>
      </c>
      <c r="J5" s="38"/>
      <c r="K5" s="38"/>
      <c r="L5" s="38"/>
      <c r="M5" s="38"/>
      <c r="N5" s="38"/>
      <c r="O5" s="38"/>
    </row>
    <row r="6" spans="1:15" ht="51.75" customHeight="1" x14ac:dyDescent="0.25">
      <c r="A6" s="42" t="s">
        <v>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customHeight="1" x14ac:dyDescent="0.25">
      <c r="A7" s="43" t="s">
        <v>9</v>
      </c>
      <c r="B7" s="43" t="s">
        <v>0</v>
      </c>
      <c r="C7" s="43" t="s">
        <v>1</v>
      </c>
      <c r="D7" s="43"/>
      <c r="E7" s="43"/>
      <c r="F7" s="43"/>
      <c r="G7" s="39" t="s">
        <v>11</v>
      </c>
      <c r="H7" s="40"/>
      <c r="I7" s="40"/>
      <c r="J7" s="40"/>
      <c r="K7" s="40"/>
      <c r="L7" s="40"/>
      <c r="M7" s="40"/>
      <c r="N7" s="40"/>
      <c r="O7" s="41"/>
    </row>
    <row r="8" spans="1:15" ht="63" customHeight="1" x14ac:dyDescent="0.25">
      <c r="A8" s="43"/>
      <c r="B8" s="43"/>
      <c r="C8" s="2" t="s">
        <v>2</v>
      </c>
      <c r="D8" s="2" t="s">
        <v>3</v>
      </c>
      <c r="E8" s="2" t="s">
        <v>4</v>
      </c>
      <c r="F8" s="2" t="s">
        <v>5</v>
      </c>
      <c r="G8" s="2">
        <v>2014</v>
      </c>
      <c r="H8" s="2">
        <v>2015</v>
      </c>
      <c r="I8" s="2">
        <v>2016</v>
      </c>
      <c r="J8" s="24">
        <v>2017</v>
      </c>
      <c r="K8" s="29">
        <v>2018</v>
      </c>
      <c r="L8" s="15">
        <v>2019</v>
      </c>
      <c r="M8" s="2">
        <v>2020</v>
      </c>
      <c r="N8" s="22">
        <v>2021</v>
      </c>
      <c r="O8" s="2" t="s">
        <v>6</v>
      </c>
    </row>
    <row r="9" spans="1:15" ht="18.75" customHeight="1" x14ac:dyDescent="0.25">
      <c r="A9" s="6" t="s">
        <v>12</v>
      </c>
      <c r="B9" s="36" t="s">
        <v>29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7"/>
    </row>
    <row r="10" spans="1:15" ht="18.75" customHeight="1" x14ac:dyDescent="0.25">
      <c r="A10" s="6" t="s">
        <v>13</v>
      </c>
      <c r="B10" s="36" t="s">
        <v>16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7"/>
    </row>
    <row r="11" spans="1:15" ht="70.5" customHeight="1" x14ac:dyDescent="0.25">
      <c r="A11" s="5" t="s">
        <v>19</v>
      </c>
      <c r="B11" s="3" t="s">
        <v>10</v>
      </c>
      <c r="C11" s="4">
        <v>914</v>
      </c>
      <c r="D11" s="8" t="s">
        <v>18</v>
      </c>
      <c r="E11" s="4">
        <v>4140080010</v>
      </c>
      <c r="F11" s="4">
        <v>244</v>
      </c>
      <c r="G11" s="7">
        <v>1049.72</v>
      </c>
      <c r="H11" s="7">
        <v>1201.51</v>
      </c>
      <c r="I11" s="7">
        <v>1254.99</v>
      </c>
      <c r="J11" s="25">
        <v>840.1</v>
      </c>
      <c r="K11" s="30">
        <v>1618.7909999999999</v>
      </c>
      <c r="L11" s="16">
        <v>876.12699999999995</v>
      </c>
      <c r="M11" s="7">
        <v>939.27</v>
      </c>
      <c r="N11" s="7">
        <v>939.27</v>
      </c>
      <c r="O11" s="7">
        <f>SUM(G11:N11)</f>
        <v>8719.7780000000021</v>
      </c>
    </row>
    <row r="12" spans="1:15" ht="36.75" customHeight="1" x14ac:dyDescent="0.25">
      <c r="A12" s="5" t="s">
        <v>20</v>
      </c>
      <c r="B12" s="3" t="s">
        <v>10</v>
      </c>
      <c r="C12" s="4">
        <v>914</v>
      </c>
      <c r="D12" s="8" t="s">
        <v>18</v>
      </c>
      <c r="E12" s="4">
        <v>4140080010</v>
      </c>
      <c r="F12" s="4">
        <v>244</v>
      </c>
      <c r="G12" s="7">
        <v>1134</v>
      </c>
      <c r="H12" s="7">
        <v>680.4</v>
      </c>
      <c r="I12" s="7">
        <v>0</v>
      </c>
      <c r="J12" s="25">
        <v>91.66</v>
      </c>
      <c r="K12" s="30">
        <v>0</v>
      </c>
      <c r="L12" s="16">
        <v>0</v>
      </c>
      <c r="M12" s="7">
        <v>0</v>
      </c>
      <c r="N12" s="7">
        <v>0</v>
      </c>
      <c r="O12" s="7">
        <f>SUM(G12:M12)</f>
        <v>1906.0600000000002</v>
      </c>
    </row>
    <row r="13" spans="1:15" ht="73.5" customHeight="1" x14ac:dyDescent="0.25">
      <c r="A13" s="5" t="s">
        <v>21</v>
      </c>
      <c r="B13" s="3" t="s">
        <v>10</v>
      </c>
      <c r="C13" s="4">
        <v>914</v>
      </c>
      <c r="D13" s="8" t="s">
        <v>18</v>
      </c>
      <c r="E13" s="4">
        <v>4140080010</v>
      </c>
      <c r="F13" s="4">
        <v>244</v>
      </c>
      <c r="G13" s="7">
        <v>200</v>
      </c>
      <c r="H13" s="7">
        <v>58.32</v>
      </c>
      <c r="I13" s="7">
        <v>0</v>
      </c>
      <c r="J13" s="25">
        <v>0</v>
      </c>
      <c r="K13" s="30">
        <v>0</v>
      </c>
      <c r="L13" s="16">
        <v>0</v>
      </c>
      <c r="M13" s="7">
        <v>0</v>
      </c>
      <c r="N13" s="7">
        <v>0</v>
      </c>
      <c r="O13" s="7">
        <f t="shared" ref="O13" si="0">SUM(G13:M13)</f>
        <v>258.32</v>
      </c>
    </row>
    <row r="14" spans="1:15" ht="31.5" customHeight="1" x14ac:dyDescent="0.25">
      <c r="A14" s="5" t="s">
        <v>22</v>
      </c>
      <c r="B14" s="3" t="s">
        <v>10</v>
      </c>
      <c r="C14" s="4">
        <v>914</v>
      </c>
      <c r="D14" s="8" t="s">
        <v>18</v>
      </c>
      <c r="E14" s="4">
        <v>4140080010</v>
      </c>
      <c r="F14" s="4">
        <v>244</v>
      </c>
      <c r="G14" s="7">
        <v>209.1</v>
      </c>
      <c r="H14" s="7">
        <v>0</v>
      </c>
      <c r="I14" s="7">
        <v>0</v>
      </c>
      <c r="J14" s="25">
        <v>0</v>
      </c>
      <c r="K14" s="30">
        <v>0</v>
      </c>
      <c r="L14" s="16">
        <v>0</v>
      </c>
      <c r="M14" s="7">
        <v>0</v>
      </c>
      <c r="N14" s="7">
        <v>0</v>
      </c>
      <c r="O14" s="7">
        <f>SUM(G14:M14)</f>
        <v>209.1</v>
      </c>
    </row>
    <row r="15" spans="1:15" ht="77.25" customHeight="1" x14ac:dyDescent="0.25">
      <c r="A15" s="5" t="s">
        <v>26</v>
      </c>
      <c r="B15" s="3" t="s">
        <v>10</v>
      </c>
      <c r="C15" s="4">
        <v>914</v>
      </c>
      <c r="D15" s="8" t="s">
        <v>18</v>
      </c>
      <c r="E15" s="4">
        <v>4140075010</v>
      </c>
      <c r="F15" s="4">
        <v>244</v>
      </c>
      <c r="G15" s="7">
        <v>269.3</v>
      </c>
      <c r="H15" s="7">
        <v>5471.9</v>
      </c>
      <c r="I15" s="9">
        <v>3486.5</v>
      </c>
      <c r="J15" s="25">
        <v>5000</v>
      </c>
      <c r="K15" s="30">
        <v>0</v>
      </c>
      <c r="L15" s="16">
        <v>0</v>
      </c>
      <c r="M15" s="7">
        <v>0</v>
      </c>
      <c r="N15" s="7">
        <v>0</v>
      </c>
      <c r="O15" s="7">
        <f>SUM(G15:M15)</f>
        <v>14227.7</v>
      </c>
    </row>
    <row r="16" spans="1:15" ht="67.5" customHeight="1" x14ac:dyDescent="0.25">
      <c r="A16" s="5" t="s">
        <v>27</v>
      </c>
      <c r="B16" s="3" t="s">
        <v>10</v>
      </c>
      <c r="C16" s="4">
        <v>914</v>
      </c>
      <c r="D16" s="8" t="s">
        <v>18</v>
      </c>
      <c r="E16" s="4" t="s">
        <v>31</v>
      </c>
      <c r="F16" s="4">
        <v>244</v>
      </c>
      <c r="G16" s="7">
        <v>2.69</v>
      </c>
      <c r="H16" s="7">
        <v>199.24</v>
      </c>
      <c r="I16" s="9">
        <v>37.630000000000003</v>
      </c>
      <c r="J16" s="25">
        <v>50.86</v>
      </c>
      <c r="K16" s="30">
        <v>0</v>
      </c>
      <c r="L16" s="16">
        <v>0</v>
      </c>
      <c r="M16" s="7">
        <v>0</v>
      </c>
      <c r="N16" s="7">
        <v>0</v>
      </c>
      <c r="O16" s="7">
        <f>SUM(G16:M16)</f>
        <v>290.42</v>
      </c>
    </row>
    <row r="17" spans="1:15" ht="18.75" customHeight="1" x14ac:dyDescent="0.25">
      <c r="A17" s="6" t="s">
        <v>14</v>
      </c>
      <c r="B17" s="35" t="s">
        <v>17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</row>
    <row r="18" spans="1:15" ht="56.25" customHeight="1" x14ac:dyDescent="0.25">
      <c r="A18" s="5" t="s">
        <v>23</v>
      </c>
      <c r="B18" s="3" t="s">
        <v>10</v>
      </c>
      <c r="C18" s="4">
        <v>914</v>
      </c>
      <c r="D18" s="8" t="s">
        <v>18</v>
      </c>
      <c r="E18" s="4">
        <v>4140080030</v>
      </c>
      <c r="F18" s="4">
        <v>244</v>
      </c>
      <c r="G18" s="7">
        <v>261</v>
      </c>
      <c r="H18" s="7">
        <v>879.93</v>
      </c>
      <c r="I18" s="7">
        <v>0</v>
      </c>
      <c r="J18" s="25">
        <v>0</v>
      </c>
      <c r="K18" s="30">
        <v>0</v>
      </c>
      <c r="L18" s="16">
        <f t="shared" ref="L18:N19" si="1">J18</f>
        <v>0</v>
      </c>
      <c r="M18" s="7">
        <f t="shared" si="1"/>
        <v>0</v>
      </c>
      <c r="N18" s="7">
        <f t="shared" si="1"/>
        <v>0</v>
      </c>
      <c r="O18" s="7">
        <f>SUM(G18:M18)</f>
        <v>1140.9299999999998</v>
      </c>
    </row>
    <row r="19" spans="1:15" ht="62.25" customHeight="1" x14ac:dyDescent="0.25">
      <c r="A19" s="5" t="s">
        <v>24</v>
      </c>
      <c r="B19" s="3" t="s">
        <v>10</v>
      </c>
      <c r="C19" s="4">
        <v>914</v>
      </c>
      <c r="D19" s="8" t="s">
        <v>18</v>
      </c>
      <c r="E19" s="4">
        <v>4140080020</v>
      </c>
      <c r="F19" s="4">
        <v>244</v>
      </c>
      <c r="G19" s="7">
        <v>233.2</v>
      </c>
      <c r="H19" s="7">
        <v>703.28</v>
      </c>
      <c r="I19" s="34" t="s">
        <v>42</v>
      </c>
      <c r="J19" s="25">
        <v>0</v>
      </c>
      <c r="K19" s="30">
        <v>0</v>
      </c>
      <c r="L19" s="16">
        <f t="shared" si="1"/>
        <v>0</v>
      </c>
      <c r="M19" s="7">
        <f t="shared" si="1"/>
        <v>0</v>
      </c>
      <c r="N19" s="7">
        <f t="shared" si="1"/>
        <v>0</v>
      </c>
      <c r="O19" s="7">
        <f>SUM(G19:M19)</f>
        <v>936.48</v>
      </c>
    </row>
    <row r="20" spans="1:15" ht="144" customHeight="1" x14ac:dyDescent="0.25">
      <c r="A20" s="5" t="s">
        <v>28</v>
      </c>
      <c r="B20" s="3" t="s">
        <v>10</v>
      </c>
      <c r="C20" s="4">
        <v>914</v>
      </c>
      <c r="D20" s="8" t="s">
        <v>18</v>
      </c>
      <c r="E20" s="4">
        <v>4140080020</v>
      </c>
      <c r="F20" s="4">
        <v>244</v>
      </c>
      <c r="G20" s="7">
        <v>199.9</v>
      </c>
      <c r="H20" s="7">
        <v>58</v>
      </c>
      <c r="I20" s="9">
        <v>42.16</v>
      </c>
      <c r="J20" s="25">
        <v>175.21</v>
      </c>
      <c r="K20" s="30">
        <v>763.05799999999999</v>
      </c>
      <c r="L20" s="16">
        <v>1315.1479999999999</v>
      </c>
      <c r="M20" s="7">
        <v>715.14800000000002</v>
      </c>
      <c r="N20" s="7">
        <v>715.14800000000002</v>
      </c>
      <c r="O20" s="7">
        <f>SUM(G20:N20)</f>
        <v>3983.7719999999999</v>
      </c>
    </row>
    <row r="21" spans="1:15" ht="39.75" customHeight="1" x14ac:dyDescent="0.25">
      <c r="A21" s="5" t="s">
        <v>25</v>
      </c>
      <c r="B21" s="3" t="s">
        <v>10</v>
      </c>
      <c r="C21" s="4">
        <v>914</v>
      </c>
      <c r="D21" s="8" t="s">
        <v>18</v>
      </c>
      <c r="E21" s="4">
        <v>4140080020</v>
      </c>
      <c r="F21" s="4">
        <v>244</v>
      </c>
      <c r="G21" s="7">
        <v>40</v>
      </c>
      <c r="H21" s="7">
        <v>10</v>
      </c>
      <c r="I21" s="7">
        <v>0</v>
      </c>
      <c r="J21" s="25">
        <v>0</v>
      </c>
      <c r="K21" s="30">
        <v>0</v>
      </c>
      <c r="L21" s="16">
        <f>J21</f>
        <v>0</v>
      </c>
      <c r="M21" s="7">
        <f>K21</f>
        <v>0</v>
      </c>
      <c r="N21" s="7">
        <f>L21</f>
        <v>0</v>
      </c>
      <c r="O21" s="7">
        <f t="shared" ref="O21:O22" si="2">SUM(G21:M21)</f>
        <v>50</v>
      </c>
    </row>
    <row r="22" spans="1:15" ht="44.25" customHeight="1" x14ac:dyDescent="0.25">
      <c r="A22" s="5" t="s">
        <v>30</v>
      </c>
      <c r="B22" s="3" t="s">
        <v>10</v>
      </c>
      <c r="C22" s="4">
        <v>914</v>
      </c>
      <c r="D22" s="8" t="s">
        <v>18</v>
      </c>
      <c r="E22" s="4">
        <v>4140080030</v>
      </c>
      <c r="F22" s="4">
        <v>244</v>
      </c>
      <c r="G22" s="7">
        <v>0</v>
      </c>
      <c r="H22" s="7">
        <v>0</v>
      </c>
      <c r="I22" s="9">
        <v>0</v>
      </c>
      <c r="J22" s="25">
        <v>0</v>
      </c>
      <c r="K22" s="30">
        <v>99</v>
      </c>
      <c r="L22" s="16">
        <v>0</v>
      </c>
      <c r="M22" s="7">
        <v>0</v>
      </c>
      <c r="N22" s="7">
        <v>0</v>
      </c>
      <c r="O22" s="7">
        <f t="shared" si="2"/>
        <v>99</v>
      </c>
    </row>
    <row r="23" spans="1:15" ht="78" customHeight="1" x14ac:dyDescent="0.25">
      <c r="A23" s="5" t="s">
        <v>34</v>
      </c>
      <c r="B23" s="3" t="s">
        <v>10</v>
      </c>
      <c r="C23" s="4">
        <v>914</v>
      </c>
      <c r="D23" s="8" t="s">
        <v>18</v>
      </c>
      <c r="E23" s="4">
        <v>4140075090</v>
      </c>
      <c r="F23" s="4">
        <v>244</v>
      </c>
      <c r="G23" s="7" t="s">
        <v>42</v>
      </c>
      <c r="H23" s="7" t="s">
        <v>42</v>
      </c>
      <c r="I23" s="9" t="s">
        <v>42</v>
      </c>
      <c r="J23" s="9" t="s">
        <v>42</v>
      </c>
      <c r="K23" s="30">
        <v>3780</v>
      </c>
      <c r="L23" s="16">
        <v>5165.5</v>
      </c>
      <c r="M23" s="7" t="s">
        <v>42</v>
      </c>
      <c r="N23" s="7" t="s">
        <v>42</v>
      </c>
      <c r="O23" s="7"/>
    </row>
    <row r="24" spans="1:15" ht="68.25" customHeight="1" x14ac:dyDescent="0.25">
      <c r="A24" s="5" t="s">
        <v>35</v>
      </c>
      <c r="B24" s="3" t="s">
        <v>10</v>
      </c>
      <c r="C24" s="4">
        <v>914</v>
      </c>
      <c r="D24" s="8" t="s">
        <v>18</v>
      </c>
      <c r="E24" s="4" t="s">
        <v>36</v>
      </c>
      <c r="F24" s="4">
        <v>244</v>
      </c>
      <c r="G24" s="7" t="s">
        <v>42</v>
      </c>
      <c r="H24" s="7" t="s">
        <v>42</v>
      </c>
      <c r="I24" s="9" t="s">
        <v>42</v>
      </c>
      <c r="J24" s="9" t="s">
        <v>42</v>
      </c>
      <c r="K24" s="30">
        <v>37.893000000000001</v>
      </c>
      <c r="L24" s="16">
        <v>63.142000000000003</v>
      </c>
      <c r="M24" s="7" t="s">
        <v>42</v>
      </c>
      <c r="N24" s="7" t="s">
        <v>42</v>
      </c>
      <c r="O24" s="7"/>
    </row>
    <row r="25" spans="1:15" ht="78" customHeight="1" x14ac:dyDescent="0.25">
      <c r="A25" s="5" t="s">
        <v>26</v>
      </c>
      <c r="B25" s="3" t="s">
        <v>10</v>
      </c>
      <c r="C25" s="4">
        <v>914</v>
      </c>
      <c r="D25" s="8" t="s">
        <v>18</v>
      </c>
      <c r="E25" s="4">
        <v>4140075080</v>
      </c>
      <c r="F25" s="4">
        <v>244</v>
      </c>
      <c r="G25" s="7" t="s">
        <v>42</v>
      </c>
      <c r="H25" s="7" t="s">
        <v>42</v>
      </c>
      <c r="I25" s="9" t="s">
        <v>42</v>
      </c>
      <c r="J25" s="9" t="s">
        <v>42</v>
      </c>
      <c r="K25" s="30">
        <v>700</v>
      </c>
      <c r="L25" s="16">
        <v>1090</v>
      </c>
      <c r="M25" s="7" t="s">
        <v>42</v>
      </c>
      <c r="N25" s="7" t="s">
        <v>42</v>
      </c>
      <c r="O25" s="7"/>
    </row>
    <row r="26" spans="1:15" ht="78.75" customHeight="1" x14ac:dyDescent="0.25">
      <c r="A26" s="5" t="s">
        <v>27</v>
      </c>
      <c r="B26" s="3" t="s">
        <v>10</v>
      </c>
      <c r="C26" s="4">
        <v>914</v>
      </c>
      <c r="D26" s="8" t="s">
        <v>18</v>
      </c>
      <c r="E26" s="4" t="s">
        <v>37</v>
      </c>
      <c r="F26" s="4">
        <v>244</v>
      </c>
      <c r="G26" s="7" t="s">
        <v>42</v>
      </c>
      <c r="H26" s="7" t="s">
        <v>42</v>
      </c>
      <c r="I26" s="9" t="s">
        <v>42</v>
      </c>
      <c r="J26" s="9" t="s">
        <v>42</v>
      </c>
      <c r="K26" s="30">
        <v>7</v>
      </c>
      <c r="L26" s="16">
        <v>13.08</v>
      </c>
      <c r="M26" s="7" t="s">
        <v>42</v>
      </c>
      <c r="N26" s="7" t="s">
        <v>42</v>
      </c>
      <c r="O26" s="7">
        <f>SUM(G26:M26)</f>
        <v>20.079999999999998</v>
      </c>
    </row>
    <row r="27" spans="1:15" ht="58.5" customHeight="1" x14ac:dyDescent="0.25">
      <c r="A27" s="5" t="s">
        <v>41</v>
      </c>
      <c r="B27" s="3" t="s">
        <v>10</v>
      </c>
      <c r="C27" s="4">
        <v>914</v>
      </c>
      <c r="D27" s="8" t="s">
        <v>18</v>
      </c>
      <c r="E27" s="4" t="s">
        <v>38</v>
      </c>
      <c r="F27" s="4">
        <v>244</v>
      </c>
      <c r="G27" s="7" t="s">
        <v>42</v>
      </c>
      <c r="H27" s="7" t="s">
        <v>42</v>
      </c>
      <c r="I27" s="9" t="s">
        <v>42</v>
      </c>
      <c r="J27" s="9" t="s">
        <v>42</v>
      </c>
      <c r="K27" s="30"/>
      <c r="L27" s="16">
        <v>1086.336</v>
      </c>
      <c r="M27" s="7" t="s">
        <v>42</v>
      </c>
      <c r="N27" s="7" t="s">
        <v>42</v>
      </c>
      <c r="O27" s="7"/>
    </row>
    <row r="28" spans="1:15" ht="61.5" customHeight="1" x14ac:dyDescent="0.25">
      <c r="A28" s="5" t="s">
        <v>40</v>
      </c>
      <c r="B28" s="3" t="s">
        <v>10</v>
      </c>
      <c r="C28" s="4">
        <v>914</v>
      </c>
      <c r="D28" s="8" t="s">
        <v>18</v>
      </c>
      <c r="E28" s="4" t="s">
        <v>39</v>
      </c>
      <c r="F28" s="4">
        <v>244</v>
      </c>
      <c r="G28" s="7" t="s">
        <v>42</v>
      </c>
      <c r="H28" s="7" t="s">
        <v>42</v>
      </c>
      <c r="I28" s="9" t="s">
        <v>42</v>
      </c>
      <c r="J28" s="9" t="s">
        <v>42</v>
      </c>
      <c r="K28" s="30"/>
      <c r="L28" s="16">
        <v>21.725999999999999</v>
      </c>
      <c r="M28" s="7" t="s">
        <v>42</v>
      </c>
      <c r="N28" s="7" t="s">
        <v>42</v>
      </c>
      <c r="O28" s="7"/>
    </row>
    <row r="29" spans="1:15" ht="61.5" customHeight="1" x14ac:dyDescent="0.25">
      <c r="A29" s="5" t="s">
        <v>44</v>
      </c>
      <c r="B29" s="3" t="s">
        <v>10</v>
      </c>
      <c r="C29" s="4">
        <v>914</v>
      </c>
      <c r="D29" s="8" t="s">
        <v>18</v>
      </c>
      <c r="E29" s="4" t="s">
        <v>45</v>
      </c>
      <c r="F29" s="4">
        <v>244</v>
      </c>
      <c r="G29" s="7"/>
      <c r="H29" s="7"/>
      <c r="I29" s="9"/>
      <c r="J29" s="9"/>
      <c r="K29" s="30">
        <v>89.879000000000005</v>
      </c>
      <c r="L29" s="16">
        <v>317.73</v>
      </c>
      <c r="M29" s="7">
        <v>317.73</v>
      </c>
      <c r="N29" s="7">
        <v>317.73</v>
      </c>
      <c r="O29" s="7"/>
    </row>
    <row r="30" spans="1:15" s="14" customFormat="1" ht="18.75" customHeight="1" x14ac:dyDescent="0.25">
      <c r="A30" s="10" t="s">
        <v>15</v>
      </c>
      <c r="B30" s="11" t="s">
        <v>7</v>
      </c>
      <c r="C30" s="12" t="s">
        <v>7</v>
      </c>
      <c r="D30" s="12" t="s">
        <v>7</v>
      </c>
      <c r="E30" s="12" t="s">
        <v>7</v>
      </c>
      <c r="F30" s="12" t="s">
        <v>7</v>
      </c>
      <c r="G30" s="13">
        <f>G21+G20+G19+G18+G16+G15+G14+G13+G12+G11</f>
        <v>3598.91</v>
      </c>
      <c r="H30" s="13">
        <f>H21+H20+H19+H18+H16+H15+H14+H13+H12+H11</f>
        <v>9262.5799999999981</v>
      </c>
      <c r="I30" s="13">
        <f>I11+I15+I16+I20</f>
        <v>4821.28</v>
      </c>
      <c r="J30" s="26">
        <f>J21+J20+J19+J18+J16+J15+J14+J13+J12+J11</f>
        <v>6157.83</v>
      </c>
      <c r="K30" s="31">
        <f>K11+K20+K22+K23+K24+K25+K26+K29</f>
        <v>7095.6210000000001</v>
      </c>
      <c r="L30" s="17">
        <f>L11+L20+L23+L24+L25+L26+L27+L28+L29</f>
        <v>9948.7889999999989</v>
      </c>
      <c r="M30" s="19">
        <f>M21+M22+M20+M19+M18+M16+M15+M14+M13+M12+M11+M29</f>
        <v>1972.1480000000001</v>
      </c>
      <c r="N30" s="19">
        <f>N11+N20+N29</f>
        <v>1972.1480000000001</v>
      </c>
      <c r="O30" s="33">
        <f>SUM(G30:N30)</f>
        <v>44829.305999999997</v>
      </c>
    </row>
  </sheetData>
  <mergeCells count="12">
    <mergeCell ref="L1:O1"/>
    <mergeCell ref="I2:O2"/>
    <mergeCell ref="I3:O3"/>
    <mergeCell ref="B9:O9"/>
    <mergeCell ref="B10:O10"/>
    <mergeCell ref="B17:O17"/>
    <mergeCell ref="I5:O5"/>
    <mergeCell ref="G7:O7"/>
    <mergeCell ref="A6:O6"/>
    <mergeCell ref="A7:A8"/>
    <mergeCell ref="B7:B8"/>
    <mergeCell ref="C7:F7"/>
  </mergeCells>
  <phoneticPr fontId="0" type="noConversion"/>
  <pageMargins left="0.25" right="0.25" top="0.75" bottom="0.75" header="0.3" footer="0.3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2017-11-17T04:22:27Z</cp:lastPrinted>
  <dcterms:created xsi:type="dcterms:W3CDTF">2013-10-17T14:56:48Z</dcterms:created>
  <dcterms:modified xsi:type="dcterms:W3CDTF">2019-04-22T04:51:43Z</dcterms:modified>
</cp:coreProperties>
</file>