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300" windowWidth="19200" windowHeight="112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Лист1!$A$1:$L$50</definedName>
  </definedNames>
  <calcPr calcId="125725"/>
</workbook>
</file>

<file path=xl/calcChain.xml><?xml version="1.0" encoding="utf-8"?>
<calcChain xmlns="http://schemas.openxmlformats.org/spreadsheetml/2006/main">
  <c r="L44" i="1"/>
  <c r="J9"/>
  <c r="I9"/>
  <c r="L9"/>
  <c r="H23"/>
  <c r="L26" l="1"/>
  <c r="L28"/>
  <c r="L23"/>
  <c r="L16" l="1"/>
  <c r="L21" l="1"/>
  <c r="I11" l="1"/>
  <c r="L49" l="1"/>
  <c r="L42"/>
  <c r="L30" l="1"/>
  <c r="L35"/>
  <c r="L13" l="1"/>
  <c r="K44"/>
  <c r="K37"/>
  <c r="K30"/>
  <c r="K23"/>
  <c r="K16"/>
  <c r="K14"/>
  <c r="K9" s="1"/>
  <c r="K13"/>
  <c r="K12"/>
  <c r="E30" l="1"/>
  <c r="F30"/>
  <c r="G30"/>
  <c r="H30"/>
  <c r="I30"/>
  <c r="J30"/>
  <c r="D30"/>
  <c r="I44" l="1"/>
  <c r="I37"/>
  <c r="I23"/>
  <c r="I16"/>
  <c r="I14"/>
  <c r="I13"/>
  <c r="I12"/>
  <c r="L12" s="1"/>
  <c r="E23" l="1"/>
  <c r="F23"/>
  <c r="G23"/>
  <c r="J23"/>
  <c r="D23"/>
  <c r="E13" l="1"/>
  <c r="F13"/>
  <c r="G13"/>
  <c r="H13"/>
  <c r="J13"/>
  <c r="G16"/>
  <c r="H16"/>
  <c r="J16"/>
  <c r="E37"/>
  <c r="F37"/>
  <c r="G37"/>
  <c r="H37"/>
  <c r="J37"/>
  <c r="G44"/>
  <c r="H44"/>
  <c r="J44"/>
  <c r="D13"/>
  <c r="E14"/>
  <c r="F14"/>
  <c r="G14"/>
  <c r="H14"/>
  <c r="J14"/>
  <c r="D14"/>
  <c r="E12"/>
  <c r="F12"/>
  <c r="G12"/>
  <c r="H12"/>
  <c r="J12"/>
  <c r="D12"/>
  <c r="L50"/>
  <c r="L48"/>
  <c r="L47"/>
  <c r="L46"/>
  <c r="L45"/>
  <c r="F44"/>
  <c r="E44"/>
  <c r="D44"/>
  <c r="L37" l="1"/>
  <c r="L14"/>
  <c r="G9"/>
  <c r="H9"/>
  <c r="L43"/>
  <c r="L10"/>
  <c r="L15"/>
  <c r="L17"/>
  <c r="L18"/>
  <c r="L19"/>
  <c r="L20"/>
  <c r="L22"/>
  <c r="L24"/>
  <c r="L25"/>
  <c r="L27"/>
  <c r="L29"/>
  <c r="L31"/>
  <c r="L32"/>
  <c r="L33"/>
  <c r="L34"/>
  <c r="L36"/>
  <c r="L38"/>
  <c r="L39"/>
  <c r="L40"/>
  <c r="L41"/>
  <c r="F16"/>
  <c r="E16"/>
  <c r="F11"/>
  <c r="F9" s="1"/>
  <c r="E11"/>
  <c r="E9" s="1"/>
  <c r="D11"/>
  <c r="D37"/>
  <c r="G13" i="2"/>
  <c r="G14"/>
  <c r="G15"/>
  <c r="G16"/>
  <c r="G17"/>
  <c r="E10"/>
  <c r="F10"/>
  <c r="D10"/>
  <c r="G10" s="1"/>
  <c r="E9"/>
  <c r="F9"/>
  <c r="D9"/>
  <c r="G9" s="1"/>
  <c r="E8"/>
  <c r="F8"/>
  <c r="D8"/>
  <c r="G8" s="1"/>
  <c r="E7"/>
  <c r="E5" s="1"/>
  <c r="F7"/>
  <c r="G7" s="1"/>
  <c r="D7"/>
  <c r="D5" s="1"/>
  <c r="E33"/>
  <c r="F33"/>
  <c r="G33" s="1"/>
  <c r="D33"/>
  <c r="E26"/>
  <c r="F26"/>
  <c r="D26"/>
  <c r="G26" s="1"/>
  <c r="G30"/>
  <c r="F19"/>
  <c r="E19"/>
  <c r="G19" s="1"/>
  <c r="D19"/>
  <c r="G39"/>
  <c r="G38"/>
  <c r="G37"/>
  <c r="G34"/>
  <c r="G32"/>
  <c r="G31"/>
  <c r="G27"/>
  <c r="G25"/>
  <c r="G24"/>
  <c r="G23"/>
  <c r="G22"/>
  <c r="G21"/>
  <c r="G20"/>
  <c r="G18"/>
  <c r="F12"/>
  <c r="G12" s="1"/>
  <c r="E12"/>
  <c r="D12"/>
  <c r="G6"/>
  <c r="D16" i="1"/>
  <c r="L11" l="1"/>
  <c r="D9"/>
  <c r="G5" i="2"/>
  <c r="F5"/>
</calcChain>
</file>

<file path=xl/sharedStrings.xml><?xml version="1.0" encoding="utf-8"?>
<sst xmlns="http://schemas.openxmlformats.org/spreadsheetml/2006/main" count="130" uniqueCount="48">
  <si>
    <t>Приложение № 2
к государственной программе 
«Развитие образования Красноярского края на 2014-2016 годы»</t>
  </si>
  <si>
    <t>Информация о ресурсном обеспечении и прогнозной оценке расходов на реализацию целей государственной программы 
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</si>
  <si>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</si>
  <si>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</si>
  <si>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</si>
  <si>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</si>
  <si>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</si>
  <si>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</si>
  <si>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</si>
  <si>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</si>
  <si>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Государственная программа</t>
  </si>
  <si>
    <t>«Развитие образования Красноярского края 
на 2014-2016 годы»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</si>
  <si>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</si>
  <si>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</si>
  <si>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</si>
  <si>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</si>
  <si>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</si>
  <si>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бюджеты муниципальных образований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</si>
  <si>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</si>
  <si>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</si>
  <si>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</si>
  <si>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</si>
  <si>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</si>
  <si>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</si>
  <si>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воспитания»</t>
  </si>
  <si>
    <t>Подпрограмма 4</t>
  </si>
  <si>
    <t>«Обеспечение реализации государственной программы и прочие мероприятия»</t>
  </si>
  <si>
    <t>Начальник управления образования администрации Богучанского района</t>
  </si>
  <si>
    <t>А.В. Мазницина</t>
  </si>
  <si>
    <t xml:space="preserve"> </t>
  </si>
  <si>
    <t>Муниципальная  программа</t>
  </si>
  <si>
    <t>Информация о ресурсном обеспечении и прогнозной оценке расходов на реализацию целей муниципальной  программы 
с учетом источников финансирования, в том числе средств федерального бюджета, краевого бюджета и бюджета муниципального образования Богучанский район</t>
  </si>
  <si>
    <t>Оценка расходов 
в рублях годы</t>
  </si>
  <si>
    <t>2017 год</t>
  </si>
  <si>
    <t>2018 год</t>
  </si>
  <si>
    <t>2019 год</t>
  </si>
  <si>
    <t>«Улучшение качества жизни населения МО Таежнинский сельсовета" на 2014-2019 годы</t>
  </si>
  <si>
    <t>«Благоустройство территории МО Таежнинский сельсовет»</t>
  </si>
  <si>
    <t>«Защита населения и территорий МО Таежнинский сельсовет от чрезвычайных ситуаций»</t>
  </si>
  <si>
    <t>«Жилищно-коммунальное хозяйство»</t>
  </si>
  <si>
    <t>«Развитие транспортной системы МО Таежнинский сельсовет»</t>
  </si>
  <si>
    <t>Подпрограмма 5</t>
  </si>
  <si>
    <t>«Развитие социальной, культурной и спортивной жизни населения МО Таежнинский сельсовет»</t>
  </si>
  <si>
    <t>2020 год</t>
  </si>
  <si>
    <t>к Постановлению администрации Таежнинского сельсовета</t>
  </si>
  <si>
    <t>Приложение 2</t>
  </si>
  <si>
    <t>Приложение №3
к муниципальной программе 
«Улучшение качества жизни населения МО Таежнинский сельсовет» на 2014-2021 гг.</t>
  </si>
  <si>
    <t>от 19.04.2019 г. №66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</si>
</sst>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8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0" fontId="3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top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2" xfId="0" applyFont="1" applyFill="1" applyBorder="1" applyAlignment="1">
      <alignment vertical="top" wrapText="1"/>
    </xf>
    <xf numFmtId="0" fontId="7" fillId="3" borderId="0" xfId="0" applyFont="1" applyFill="1"/>
    <xf numFmtId="0" fontId="3" fillId="0" borderId="0" xfId="0" applyFo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4" borderId="0" xfId="0" applyFont="1" applyFill="1"/>
    <xf numFmtId="0" fontId="2" fillId="4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Alignment="1">
      <alignment horizontal="right"/>
    </xf>
    <xf numFmtId="0" fontId="3" fillId="5" borderId="1" xfId="0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/>
    </xf>
    <xf numFmtId="164" fontId="3" fillId="5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/>
    <xf numFmtId="164" fontId="3" fillId="2" borderId="2" xfId="0" applyNumberFormat="1" applyFont="1" applyFill="1" applyBorder="1" applyAlignment="1">
      <alignment horizontal="center"/>
    </xf>
    <xf numFmtId="164" fontId="3" fillId="6" borderId="2" xfId="1" applyNumberFormat="1" applyFont="1" applyFill="1" applyBorder="1" applyAlignment="1">
      <alignment horizontal="center" vertical="center" wrapText="1"/>
    </xf>
    <xf numFmtId="164" fontId="5" fillId="6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6"/>
  <sheetViews>
    <sheetView tabSelected="1" view="pageBreakPreview" topLeftCell="E1" zoomScale="80" zoomScaleNormal="80" zoomScaleSheetLayoutView="80" workbookViewId="0">
      <selection activeCell="H4" sqref="H4"/>
    </sheetView>
  </sheetViews>
  <sheetFormatPr defaultRowHeight="15.75"/>
  <cols>
    <col min="1" max="1" width="17.5703125" style="1" customWidth="1"/>
    <col min="2" max="2" width="20" style="1" customWidth="1"/>
    <col min="3" max="3" width="44.85546875" style="1" customWidth="1"/>
    <col min="4" max="6" width="18.28515625" style="1" customWidth="1"/>
    <col min="7" max="7" width="18.28515625" style="35" customWidth="1"/>
    <col min="8" max="8" width="18.140625" style="35" customWidth="1"/>
    <col min="9" max="9" width="18.42578125" style="35" customWidth="1"/>
    <col min="10" max="11" width="18.42578125" style="1" customWidth="1"/>
    <col min="12" max="12" width="18" style="20" customWidth="1"/>
    <col min="13" max="16384" width="9.140625" style="1"/>
  </cols>
  <sheetData>
    <row r="1" spans="1:13" s="30" customFormat="1">
      <c r="G1" s="34"/>
      <c r="H1" s="55" t="s">
        <v>45</v>
      </c>
      <c r="I1" s="55"/>
      <c r="J1" s="55"/>
      <c r="K1" s="55"/>
      <c r="L1" s="55"/>
    </row>
    <row r="2" spans="1:13" s="30" customFormat="1">
      <c r="G2" s="34"/>
      <c r="H2" s="55" t="s">
        <v>44</v>
      </c>
      <c r="I2" s="55"/>
      <c r="J2" s="55"/>
      <c r="K2" s="55"/>
      <c r="L2" s="55"/>
    </row>
    <row r="3" spans="1:13" s="30" customFormat="1">
      <c r="G3" s="34"/>
      <c r="H3" s="55" t="s">
        <v>47</v>
      </c>
      <c r="I3" s="55"/>
      <c r="J3" s="55"/>
      <c r="K3" s="55"/>
      <c r="L3" s="55"/>
      <c r="M3" s="11"/>
    </row>
    <row r="4" spans="1:13" s="30" customFormat="1">
      <c r="G4" s="34"/>
      <c r="H4" s="40"/>
      <c r="I4" s="40"/>
      <c r="J4" s="31"/>
      <c r="K4" s="33"/>
      <c r="L4" s="31"/>
    </row>
    <row r="5" spans="1:13" ht="72" customHeight="1">
      <c r="C5" s="2"/>
      <c r="H5" s="53" t="s">
        <v>46</v>
      </c>
      <c r="I5" s="53"/>
      <c r="J5" s="53"/>
      <c r="K5" s="53"/>
      <c r="L5" s="53"/>
    </row>
    <row r="6" spans="1:13" ht="55.5" customHeight="1">
      <c r="A6" s="54" t="s">
        <v>31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3" ht="33.75" customHeight="1">
      <c r="A7" s="48" t="s">
        <v>2</v>
      </c>
      <c r="B7" s="48" t="s">
        <v>3</v>
      </c>
      <c r="C7" s="50" t="s">
        <v>4</v>
      </c>
      <c r="D7" s="48" t="s">
        <v>32</v>
      </c>
      <c r="E7" s="48"/>
      <c r="F7" s="48"/>
      <c r="G7" s="48"/>
      <c r="H7" s="48"/>
      <c r="I7" s="48"/>
      <c r="J7" s="48"/>
      <c r="K7" s="48"/>
      <c r="L7" s="48"/>
    </row>
    <row r="8" spans="1:13" ht="67.5" customHeight="1">
      <c r="A8" s="48"/>
      <c r="B8" s="48"/>
      <c r="C8" s="51"/>
      <c r="D8" s="3" t="s">
        <v>6</v>
      </c>
      <c r="E8" s="3" t="s">
        <v>7</v>
      </c>
      <c r="F8" s="3" t="s">
        <v>8</v>
      </c>
      <c r="G8" s="36" t="s">
        <v>33</v>
      </c>
      <c r="H8" s="41" t="s">
        <v>34</v>
      </c>
      <c r="I8" s="21" t="s">
        <v>35</v>
      </c>
      <c r="J8" s="3" t="s">
        <v>43</v>
      </c>
      <c r="K8" s="32" t="s">
        <v>43</v>
      </c>
      <c r="L8" s="23" t="s">
        <v>9</v>
      </c>
    </row>
    <row r="9" spans="1:13" s="29" customFormat="1">
      <c r="A9" s="48" t="s">
        <v>30</v>
      </c>
      <c r="B9" s="48" t="s">
        <v>36</v>
      </c>
      <c r="C9" s="28" t="s">
        <v>12</v>
      </c>
      <c r="D9" s="26">
        <f>D11+D12+D13+D14</f>
        <v>25194.18</v>
      </c>
      <c r="E9" s="26">
        <f>E11+E12+E13+E14</f>
        <v>26395.62</v>
      </c>
      <c r="F9" s="26">
        <f>F11+F12+F13+F14</f>
        <v>22822.879999999997</v>
      </c>
      <c r="G9" s="47">
        <f t="shared" ref="G9:H9" si="0">G11+G12+G13+G14</f>
        <v>26112.510000000002</v>
      </c>
      <c r="H9" s="47">
        <f t="shared" si="0"/>
        <v>12097.634000000002</v>
      </c>
      <c r="I9" s="47">
        <f>I11+I12+I13+I14</f>
        <v>15319.998</v>
      </c>
      <c r="J9" s="26">
        <f>J11+J12+J13+J14</f>
        <v>5981.4040000000014</v>
      </c>
      <c r="K9" s="26">
        <f t="shared" ref="K9" si="1">K11+K12+K13+K14</f>
        <v>5981.4040000000014</v>
      </c>
      <c r="L9" s="26">
        <f>SUM(D9:K9)</f>
        <v>139905.63000000003</v>
      </c>
    </row>
    <row r="10" spans="1:13">
      <c r="A10" s="48"/>
      <c r="B10" s="48"/>
      <c r="C10" s="6" t="s">
        <v>13</v>
      </c>
      <c r="D10" s="16"/>
      <c r="E10" s="16"/>
      <c r="F10" s="17"/>
      <c r="G10" s="37"/>
      <c r="H10" s="42"/>
      <c r="I10" s="44"/>
      <c r="J10" s="17"/>
      <c r="K10" s="17"/>
      <c r="L10" s="19">
        <f t="shared" ref="L10:L41" si="2">SUM(D10:J10)</f>
        <v>0</v>
      </c>
    </row>
    <row r="11" spans="1:13" ht="15.75" customHeight="1">
      <c r="A11" s="48"/>
      <c r="B11" s="48"/>
      <c r="C11" s="9" t="s">
        <v>14</v>
      </c>
      <c r="D11" s="15">
        <f>D18</f>
        <v>0</v>
      </c>
      <c r="E11" s="15">
        <f>E18</f>
        <v>0</v>
      </c>
      <c r="F11" s="15">
        <f>F18</f>
        <v>0</v>
      </c>
      <c r="G11" s="38"/>
      <c r="H11" s="43"/>
      <c r="I11" s="22">
        <f>I18+I39</f>
        <v>1504.8040000000001</v>
      </c>
      <c r="J11" s="15"/>
      <c r="K11" s="15"/>
      <c r="L11" s="19">
        <f t="shared" si="2"/>
        <v>1504.8040000000001</v>
      </c>
    </row>
    <row r="12" spans="1:13">
      <c r="A12" s="48"/>
      <c r="B12" s="48"/>
      <c r="C12" s="9" t="s">
        <v>15</v>
      </c>
      <c r="D12" s="15">
        <f>D19+D26+D33+D40+D47</f>
        <v>1471.28</v>
      </c>
      <c r="E12" s="15">
        <f t="shared" ref="E12:J12" si="3">E19+E26+E33+E40+E47</f>
        <v>5860</v>
      </c>
      <c r="F12" s="15">
        <f t="shared" si="3"/>
        <v>4081.58</v>
      </c>
      <c r="G12" s="38">
        <f t="shared" si="3"/>
        <v>5166.38</v>
      </c>
      <c r="H12" s="43">
        <f t="shared" si="3"/>
        <v>4729.5640000000003</v>
      </c>
      <c r="I12" s="22">
        <f t="shared" ref="I12" si="4">I19+I26+I33+I40+I47</f>
        <v>6443.6019999999999</v>
      </c>
      <c r="J12" s="15">
        <f t="shared" si="3"/>
        <v>0</v>
      </c>
      <c r="K12" s="15">
        <f t="shared" ref="K12" si="5">K19+K26+K33+K40+K47</f>
        <v>0</v>
      </c>
      <c r="L12" s="19">
        <f>SUM(D12:K12)</f>
        <v>27752.406000000003</v>
      </c>
    </row>
    <row r="13" spans="1:13" ht="15" customHeight="1">
      <c r="A13" s="48"/>
      <c r="B13" s="48"/>
      <c r="C13" s="9" t="s">
        <v>16</v>
      </c>
      <c r="D13" s="15">
        <f>D20+D27+D34+D41+D48</f>
        <v>0</v>
      </c>
      <c r="E13" s="15">
        <f t="shared" ref="E13:J13" si="6">E20+E27+E34+E41+E48</f>
        <v>181.53</v>
      </c>
      <c r="F13" s="15">
        <f t="shared" si="6"/>
        <v>0</v>
      </c>
      <c r="G13" s="38">
        <f t="shared" si="6"/>
        <v>0</v>
      </c>
      <c r="H13" s="43">
        <f t="shared" si="6"/>
        <v>0</v>
      </c>
      <c r="I13" s="22">
        <f t="shared" ref="I13" si="7">I20+I27+I34+I41+I48</f>
        <v>31.152999999999999</v>
      </c>
      <c r="J13" s="15">
        <f t="shared" si="6"/>
        <v>0</v>
      </c>
      <c r="K13" s="15">
        <f t="shared" ref="K13" si="8">K20+K27+K34+K41+K48</f>
        <v>0</v>
      </c>
      <c r="L13" s="19">
        <f>SUM(D13:K13)</f>
        <v>212.68299999999999</v>
      </c>
    </row>
    <row r="14" spans="1:13">
      <c r="A14" s="48"/>
      <c r="B14" s="48"/>
      <c r="C14" s="9" t="s">
        <v>17</v>
      </c>
      <c r="D14" s="15">
        <f>D21+D35+D42+D49+D28</f>
        <v>23722.9</v>
      </c>
      <c r="E14" s="15">
        <f t="shared" ref="E14:J14" si="9">E21+E35+E42+E49+E28</f>
        <v>20354.09</v>
      </c>
      <c r="F14" s="15">
        <f t="shared" si="9"/>
        <v>18741.3</v>
      </c>
      <c r="G14" s="38">
        <f t="shared" si="9"/>
        <v>20946.13</v>
      </c>
      <c r="H14" s="43">
        <f t="shared" si="9"/>
        <v>7368.0700000000006</v>
      </c>
      <c r="I14" s="22">
        <f t="shared" ref="I14" si="10">I21+I35+I42+I49+I28</f>
        <v>7340.4389999999994</v>
      </c>
      <c r="J14" s="15">
        <f t="shared" si="9"/>
        <v>5981.4040000000014</v>
      </c>
      <c r="K14" s="15">
        <f t="shared" ref="K14" si="11">K21+K35+K42+K49+K28</f>
        <v>5981.4040000000014</v>
      </c>
      <c r="L14" s="19">
        <f>SUM(D14:K14)</f>
        <v>110435.73700000001</v>
      </c>
    </row>
    <row r="15" spans="1:13">
      <c r="A15" s="48"/>
      <c r="B15" s="48"/>
      <c r="C15" s="9" t="s">
        <v>18</v>
      </c>
      <c r="D15" s="15"/>
      <c r="E15" s="15"/>
      <c r="F15" s="15"/>
      <c r="G15" s="38"/>
      <c r="H15" s="43"/>
      <c r="I15" s="22"/>
      <c r="J15" s="15"/>
      <c r="K15" s="15"/>
      <c r="L15" s="19">
        <f t="shared" si="2"/>
        <v>0</v>
      </c>
    </row>
    <row r="16" spans="1:13" s="27" customFormat="1" ht="15.75" customHeight="1">
      <c r="A16" s="50" t="s">
        <v>19</v>
      </c>
      <c r="B16" s="48" t="s">
        <v>37</v>
      </c>
      <c r="C16" s="24" t="s">
        <v>12</v>
      </c>
      <c r="D16" s="25">
        <f>D18+D19+D20+D21</f>
        <v>6209.17</v>
      </c>
      <c r="E16" s="25">
        <f>E18+E19+E20+E21</f>
        <v>3128.7799999999997</v>
      </c>
      <c r="F16" s="25">
        <f>F18+F19+F20+F21</f>
        <v>2900.98</v>
      </c>
      <c r="G16" s="46">
        <f t="shared" ref="G16:J16" si="12">G18+G19+G20+G21</f>
        <v>2624.94</v>
      </c>
      <c r="H16" s="46">
        <f t="shared" si="12"/>
        <v>3250.69</v>
      </c>
      <c r="I16" s="46">
        <f t="shared" ref="I16" si="13">I18+I19+I20+I21</f>
        <v>3816.0709999999999</v>
      </c>
      <c r="J16" s="25">
        <f t="shared" si="12"/>
        <v>2962.03</v>
      </c>
      <c r="K16" s="25">
        <f t="shared" ref="K16" si="14">K18+K19+K20+K21</f>
        <v>2962.03</v>
      </c>
      <c r="L16" s="26">
        <f>SUM(D16:K16)</f>
        <v>27854.690999999999</v>
      </c>
    </row>
    <row r="17" spans="1:12">
      <c r="A17" s="51"/>
      <c r="B17" s="48"/>
      <c r="C17" s="6" t="s">
        <v>13</v>
      </c>
      <c r="D17" s="15"/>
      <c r="E17" s="15"/>
      <c r="F17" s="15"/>
      <c r="G17" s="38"/>
      <c r="H17" s="43"/>
      <c r="I17" s="22"/>
      <c r="J17" s="15"/>
      <c r="K17" s="15"/>
      <c r="L17" s="19">
        <f t="shared" si="2"/>
        <v>0</v>
      </c>
    </row>
    <row r="18" spans="1:12">
      <c r="A18" s="51"/>
      <c r="B18" s="48"/>
      <c r="C18" s="9" t="s">
        <v>14</v>
      </c>
      <c r="D18" s="15">
        <v>0</v>
      </c>
      <c r="E18" s="15">
        <v>0</v>
      </c>
      <c r="F18" s="15">
        <v>0</v>
      </c>
      <c r="G18" s="38">
        <v>0</v>
      </c>
      <c r="H18" s="43">
        <v>0</v>
      </c>
      <c r="I18" s="22">
        <v>418.46800000000002</v>
      </c>
      <c r="J18" s="15">
        <v>0</v>
      </c>
      <c r="K18" s="15">
        <v>0</v>
      </c>
      <c r="L18" s="19">
        <f t="shared" si="2"/>
        <v>418.46800000000002</v>
      </c>
    </row>
    <row r="19" spans="1:12">
      <c r="A19" s="51"/>
      <c r="B19" s="48"/>
      <c r="C19" s="9" t="s">
        <v>15</v>
      </c>
      <c r="D19" s="15">
        <v>401.95</v>
      </c>
      <c r="E19" s="15">
        <v>388.1</v>
      </c>
      <c r="F19" s="15">
        <v>428.7</v>
      </c>
      <c r="G19" s="38">
        <v>0</v>
      </c>
      <c r="H19" s="43">
        <v>0</v>
      </c>
      <c r="I19" s="22">
        <v>0</v>
      </c>
      <c r="J19" s="15">
        <v>0</v>
      </c>
      <c r="K19" s="15">
        <v>0</v>
      </c>
      <c r="L19" s="19">
        <f t="shared" si="2"/>
        <v>1218.75</v>
      </c>
    </row>
    <row r="20" spans="1:12">
      <c r="A20" s="51"/>
      <c r="B20" s="48"/>
      <c r="C20" s="9" t="s">
        <v>16</v>
      </c>
      <c r="D20" s="15">
        <v>0</v>
      </c>
      <c r="E20" s="15">
        <v>0</v>
      </c>
      <c r="F20" s="17">
        <v>0</v>
      </c>
      <c r="G20" s="38">
        <v>0</v>
      </c>
      <c r="H20" s="43">
        <v>0</v>
      </c>
      <c r="I20" s="44">
        <v>31.152999999999999</v>
      </c>
      <c r="J20" s="17">
        <v>0</v>
      </c>
      <c r="K20" s="17">
        <v>0</v>
      </c>
      <c r="L20" s="19">
        <f t="shared" si="2"/>
        <v>31.152999999999999</v>
      </c>
    </row>
    <row r="21" spans="1:12">
      <c r="A21" s="51"/>
      <c r="B21" s="48"/>
      <c r="C21" s="9" t="s">
        <v>17</v>
      </c>
      <c r="D21" s="15">
        <v>5807.22</v>
      </c>
      <c r="E21" s="15">
        <v>2740.68</v>
      </c>
      <c r="F21" s="17">
        <v>2472.2800000000002</v>
      </c>
      <c r="G21" s="38">
        <v>2624.94</v>
      </c>
      <c r="H21" s="43">
        <v>3250.69</v>
      </c>
      <c r="I21" s="44">
        <v>3366.45</v>
      </c>
      <c r="J21" s="17">
        <v>2962.03</v>
      </c>
      <c r="K21" s="17">
        <v>2962.03</v>
      </c>
      <c r="L21" s="19">
        <f>SUM(D21:K21)</f>
        <v>26186.32</v>
      </c>
    </row>
    <row r="22" spans="1:12">
      <c r="A22" s="52"/>
      <c r="B22" s="48"/>
      <c r="C22" s="9" t="s">
        <v>18</v>
      </c>
      <c r="D22" s="15">
        <v>0</v>
      </c>
      <c r="E22" s="15">
        <v>0</v>
      </c>
      <c r="F22" s="17">
        <v>0</v>
      </c>
      <c r="G22" s="38">
        <v>0</v>
      </c>
      <c r="H22" s="43">
        <v>0</v>
      </c>
      <c r="I22" s="44">
        <v>0</v>
      </c>
      <c r="J22" s="17">
        <v>0</v>
      </c>
      <c r="K22" s="17">
        <v>0</v>
      </c>
      <c r="L22" s="19">
        <f t="shared" si="2"/>
        <v>0</v>
      </c>
    </row>
    <row r="23" spans="1:12" s="27" customFormat="1" ht="16.5" customHeight="1">
      <c r="A23" s="50" t="s">
        <v>21</v>
      </c>
      <c r="B23" s="48" t="s">
        <v>38</v>
      </c>
      <c r="C23" s="24" t="s">
        <v>12</v>
      </c>
      <c r="D23" s="25">
        <f>D25+D26+D27+D28</f>
        <v>405.5</v>
      </c>
      <c r="E23" s="25">
        <f t="shared" ref="E23:J23" si="15">E25+E26+E27+E28</f>
        <v>374.62</v>
      </c>
      <c r="F23" s="25">
        <f t="shared" si="15"/>
        <v>494.88</v>
      </c>
      <c r="G23" s="46">
        <f t="shared" si="15"/>
        <v>228.94</v>
      </c>
      <c r="H23" s="46">
        <f>H25+H26+H27+H28</f>
        <v>342.78199999999998</v>
      </c>
      <c r="I23" s="46">
        <f t="shared" ref="I23" si="16">I25+I26+I27+I28</f>
        <v>506.38800000000003</v>
      </c>
      <c r="J23" s="25">
        <f t="shared" si="15"/>
        <v>168.636</v>
      </c>
      <c r="K23" s="25">
        <f t="shared" ref="K23" si="17">K25+K26+K27+K28</f>
        <v>168.636</v>
      </c>
      <c r="L23" s="26">
        <f>SUM(D23:K23)</f>
        <v>2690.3820000000001</v>
      </c>
    </row>
    <row r="24" spans="1:12" ht="16.5" customHeight="1">
      <c r="A24" s="51"/>
      <c r="B24" s="48"/>
      <c r="C24" s="6" t="s">
        <v>13</v>
      </c>
      <c r="D24" s="15"/>
      <c r="E24" s="15"/>
      <c r="F24" s="15"/>
      <c r="G24" s="38"/>
      <c r="H24" s="43"/>
      <c r="I24" s="22"/>
      <c r="J24" s="15"/>
      <c r="K24" s="15"/>
      <c r="L24" s="19">
        <f t="shared" si="2"/>
        <v>0</v>
      </c>
    </row>
    <row r="25" spans="1:12" ht="16.5" customHeight="1">
      <c r="A25" s="51"/>
      <c r="B25" s="48"/>
      <c r="C25" s="9" t="s">
        <v>14</v>
      </c>
      <c r="D25" s="15">
        <v>0</v>
      </c>
      <c r="E25" s="15">
        <v>0</v>
      </c>
      <c r="F25" s="15">
        <v>0</v>
      </c>
      <c r="G25" s="38">
        <v>0</v>
      </c>
      <c r="H25" s="43">
        <v>0</v>
      </c>
      <c r="I25" s="22">
        <v>0</v>
      </c>
      <c r="J25" s="15">
        <v>0</v>
      </c>
      <c r="K25" s="15">
        <v>0</v>
      </c>
      <c r="L25" s="19">
        <f t="shared" si="2"/>
        <v>0</v>
      </c>
    </row>
    <row r="26" spans="1:12" ht="16.5" customHeight="1">
      <c r="A26" s="51"/>
      <c r="B26" s="48"/>
      <c r="C26" s="9" t="s">
        <v>15</v>
      </c>
      <c r="D26" s="15">
        <v>0</v>
      </c>
      <c r="E26" s="15">
        <v>0</v>
      </c>
      <c r="F26" s="15">
        <v>166.38</v>
      </c>
      <c r="G26" s="38">
        <v>166.38</v>
      </c>
      <c r="H26" s="43">
        <v>249.56399999999999</v>
      </c>
      <c r="I26" s="22">
        <v>166.376</v>
      </c>
      <c r="J26" s="15">
        <v>0</v>
      </c>
      <c r="K26" s="15">
        <v>0</v>
      </c>
      <c r="L26" s="19">
        <f>SUM(D26:J26)</f>
        <v>748.69999999999993</v>
      </c>
    </row>
    <row r="27" spans="1:12" ht="16.5" customHeight="1">
      <c r="A27" s="51"/>
      <c r="B27" s="48"/>
      <c r="C27" s="9" t="s">
        <v>16</v>
      </c>
      <c r="D27" s="15">
        <v>0</v>
      </c>
      <c r="E27" s="15">
        <v>0</v>
      </c>
      <c r="F27" s="15">
        <v>0</v>
      </c>
      <c r="G27" s="38">
        <v>0</v>
      </c>
      <c r="H27" s="43">
        <v>0</v>
      </c>
      <c r="I27" s="22">
        <v>0</v>
      </c>
      <c r="J27" s="15">
        <v>0</v>
      </c>
      <c r="K27" s="15">
        <v>0</v>
      </c>
      <c r="L27" s="19">
        <f t="shared" si="2"/>
        <v>0</v>
      </c>
    </row>
    <row r="28" spans="1:12" ht="16.5" customHeight="1">
      <c r="A28" s="51"/>
      <c r="B28" s="48"/>
      <c r="C28" s="9" t="s">
        <v>17</v>
      </c>
      <c r="D28" s="15">
        <v>405.5</v>
      </c>
      <c r="E28" s="15">
        <v>374.62</v>
      </c>
      <c r="F28" s="18">
        <v>328.5</v>
      </c>
      <c r="G28" s="38">
        <v>62.56</v>
      </c>
      <c r="H28" s="43">
        <v>93.218000000000004</v>
      </c>
      <c r="I28" s="45">
        <v>340.012</v>
      </c>
      <c r="J28" s="18">
        <v>168.636</v>
      </c>
      <c r="K28" s="18">
        <v>168.636</v>
      </c>
      <c r="L28" s="19">
        <f>SUM(D28:K28)</f>
        <v>1941.6819999999998</v>
      </c>
    </row>
    <row r="29" spans="1:12" ht="16.5" customHeight="1">
      <c r="A29" s="52"/>
      <c r="B29" s="48"/>
      <c r="C29" s="9" t="s">
        <v>18</v>
      </c>
      <c r="D29" s="15"/>
      <c r="E29" s="15"/>
      <c r="F29" s="17"/>
      <c r="G29" s="38"/>
      <c r="H29" s="43"/>
      <c r="I29" s="44"/>
      <c r="J29" s="17"/>
      <c r="K29" s="17"/>
      <c r="L29" s="19">
        <f t="shared" si="2"/>
        <v>0</v>
      </c>
    </row>
    <row r="30" spans="1:12" s="27" customFormat="1" ht="15.75" customHeight="1">
      <c r="A30" s="50" t="s">
        <v>23</v>
      </c>
      <c r="B30" s="48" t="s">
        <v>39</v>
      </c>
      <c r="C30" s="24" t="s">
        <v>12</v>
      </c>
      <c r="D30" s="25">
        <f>SUM(D32:D36)</f>
        <v>2089.56</v>
      </c>
      <c r="E30" s="25">
        <f t="shared" ref="E30:J30" si="18">SUM(E32:E36)</f>
        <v>1405.73</v>
      </c>
      <c r="F30" s="25">
        <f t="shared" si="18"/>
        <v>971.32</v>
      </c>
      <c r="G30" s="46">
        <f t="shared" si="18"/>
        <v>546.84</v>
      </c>
      <c r="H30" s="46">
        <f t="shared" si="18"/>
        <v>913.86</v>
      </c>
      <c r="I30" s="46">
        <f t="shared" si="18"/>
        <v>617.15</v>
      </c>
      <c r="J30" s="25">
        <f t="shared" si="18"/>
        <v>476.99</v>
      </c>
      <c r="K30" s="25">
        <f t="shared" ref="K30" si="19">SUM(K32:K36)</f>
        <v>476.99</v>
      </c>
      <c r="L30" s="26">
        <f>SUM(D30:K30)</f>
        <v>7498.4399999999987</v>
      </c>
    </row>
    <row r="31" spans="1:12">
      <c r="A31" s="51"/>
      <c r="B31" s="48"/>
      <c r="C31" s="6" t="s">
        <v>13</v>
      </c>
      <c r="D31" s="15"/>
      <c r="E31" s="15"/>
      <c r="F31" s="15"/>
      <c r="G31" s="38"/>
      <c r="H31" s="43"/>
      <c r="I31" s="22"/>
      <c r="J31" s="15"/>
      <c r="K31" s="15"/>
      <c r="L31" s="19">
        <f t="shared" si="2"/>
        <v>0</v>
      </c>
    </row>
    <row r="32" spans="1:12">
      <c r="A32" s="51"/>
      <c r="B32" s="48"/>
      <c r="C32" s="9" t="s">
        <v>14</v>
      </c>
      <c r="D32" s="15">
        <v>0</v>
      </c>
      <c r="E32" s="15">
        <v>0</v>
      </c>
      <c r="F32" s="15">
        <v>0</v>
      </c>
      <c r="G32" s="38">
        <v>0</v>
      </c>
      <c r="H32" s="43">
        <v>0</v>
      </c>
      <c r="I32" s="22">
        <v>0</v>
      </c>
      <c r="J32" s="15">
        <v>0</v>
      </c>
      <c r="K32" s="15">
        <v>0</v>
      </c>
      <c r="L32" s="19">
        <f t="shared" si="2"/>
        <v>0</v>
      </c>
    </row>
    <row r="33" spans="1:12">
      <c r="A33" s="51"/>
      <c r="B33" s="48"/>
      <c r="C33" s="9" t="s">
        <v>15</v>
      </c>
      <c r="D33" s="15">
        <v>800.03</v>
      </c>
      <c r="E33" s="15">
        <v>0</v>
      </c>
      <c r="F33" s="15">
        <v>0</v>
      </c>
      <c r="G33" s="38">
        <v>0</v>
      </c>
      <c r="H33" s="43">
        <v>0</v>
      </c>
      <c r="I33" s="22">
        <v>0</v>
      </c>
      <c r="J33" s="15">
        <v>0</v>
      </c>
      <c r="K33" s="15">
        <v>0</v>
      </c>
      <c r="L33" s="19">
        <f t="shared" si="2"/>
        <v>800.03</v>
      </c>
    </row>
    <row r="34" spans="1:12" ht="15" customHeight="1">
      <c r="A34" s="51"/>
      <c r="B34" s="48"/>
      <c r="C34" s="9" t="s">
        <v>16</v>
      </c>
      <c r="D34" s="15">
        <v>0</v>
      </c>
      <c r="E34" s="15">
        <v>181.53</v>
      </c>
      <c r="F34" s="17">
        <v>0</v>
      </c>
      <c r="G34" s="38">
        <v>0</v>
      </c>
      <c r="H34" s="43">
        <v>0</v>
      </c>
      <c r="I34" s="44">
        <v>0</v>
      </c>
      <c r="J34" s="17">
        <v>0</v>
      </c>
      <c r="K34" s="17">
        <v>0</v>
      </c>
      <c r="L34" s="19">
        <f t="shared" si="2"/>
        <v>181.53</v>
      </c>
    </row>
    <row r="35" spans="1:12" ht="14.25" customHeight="1">
      <c r="A35" s="51"/>
      <c r="B35" s="48"/>
      <c r="C35" s="9" t="s">
        <v>17</v>
      </c>
      <c r="D35" s="15">
        <v>1289.53</v>
      </c>
      <c r="E35" s="15">
        <v>1224.2</v>
      </c>
      <c r="F35" s="17">
        <v>971.32</v>
      </c>
      <c r="G35" s="38">
        <v>546.84</v>
      </c>
      <c r="H35" s="43">
        <v>913.86</v>
      </c>
      <c r="I35" s="44">
        <v>617.15</v>
      </c>
      <c r="J35" s="17">
        <v>476.99</v>
      </c>
      <c r="K35" s="17">
        <v>476.99</v>
      </c>
      <c r="L35" s="19">
        <f>SUM(D35:K35)</f>
        <v>6516.8799999999992</v>
      </c>
    </row>
    <row r="36" spans="1:12" ht="18" customHeight="1">
      <c r="A36" s="52"/>
      <c r="B36" s="48"/>
      <c r="C36" s="9" t="s">
        <v>18</v>
      </c>
      <c r="D36" s="15"/>
      <c r="E36" s="15"/>
      <c r="F36" s="17"/>
      <c r="G36" s="38"/>
      <c r="H36" s="43"/>
      <c r="I36" s="44"/>
      <c r="J36" s="17"/>
      <c r="K36" s="17"/>
      <c r="L36" s="19">
        <f t="shared" si="2"/>
        <v>0</v>
      </c>
    </row>
    <row r="37" spans="1:12" s="27" customFormat="1" ht="18" customHeight="1">
      <c r="A37" s="48" t="s">
        <v>25</v>
      </c>
      <c r="B37" s="48" t="s">
        <v>40</v>
      </c>
      <c r="C37" s="24" t="s">
        <v>12</v>
      </c>
      <c r="D37" s="25">
        <f>D39+D40+D41+D42</f>
        <v>3598.9100000000003</v>
      </c>
      <c r="E37" s="25">
        <f t="shared" ref="E37:J37" si="20">E39+E40+E41+E42</f>
        <v>9262.58</v>
      </c>
      <c r="F37" s="25">
        <f t="shared" si="20"/>
        <v>4821.28</v>
      </c>
      <c r="G37" s="46">
        <f t="shared" si="20"/>
        <v>6157.83</v>
      </c>
      <c r="H37" s="46">
        <f t="shared" si="20"/>
        <v>7095.6219999999994</v>
      </c>
      <c r="I37" s="46">
        <f t="shared" ref="I37" si="21">I39+I40+I41+I42</f>
        <v>9948.7890000000007</v>
      </c>
      <c r="J37" s="25">
        <f t="shared" si="20"/>
        <v>1972.1479999999999</v>
      </c>
      <c r="K37" s="25">
        <f t="shared" ref="K37" si="22">K39+K40+K41+K42</f>
        <v>1972.1479999999999</v>
      </c>
      <c r="L37" s="26">
        <f>SUM(D37:K37)</f>
        <v>44829.307000000001</v>
      </c>
    </row>
    <row r="38" spans="1:12" ht="18" customHeight="1">
      <c r="A38" s="48"/>
      <c r="B38" s="48"/>
      <c r="C38" s="6" t="s">
        <v>13</v>
      </c>
      <c r="D38" s="15"/>
      <c r="E38" s="15"/>
      <c r="F38" s="15"/>
      <c r="G38" s="38"/>
      <c r="H38" s="43"/>
      <c r="I38" s="22"/>
      <c r="J38" s="15"/>
      <c r="K38" s="15"/>
      <c r="L38" s="19">
        <f t="shared" si="2"/>
        <v>0</v>
      </c>
    </row>
    <row r="39" spans="1:12" ht="18" customHeight="1">
      <c r="A39" s="48"/>
      <c r="B39" s="48"/>
      <c r="C39" s="9" t="s">
        <v>14</v>
      </c>
      <c r="D39" s="15">
        <v>0</v>
      </c>
      <c r="E39" s="15">
        <v>0</v>
      </c>
      <c r="F39" s="15">
        <v>0</v>
      </c>
      <c r="G39" s="38">
        <v>0</v>
      </c>
      <c r="H39" s="43">
        <v>0</v>
      </c>
      <c r="I39" s="22">
        <v>1086.336</v>
      </c>
      <c r="J39" s="15">
        <v>0</v>
      </c>
      <c r="K39" s="15">
        <v>0</v>
      </c>
      <c r="L39" s="19">
        <f t="shared" si="2"/>
        <v>1086.336</v>
      </c>
    </row>
    <row r="40" spans="1:12" ht="18" customHeight="1">
      <c r="A40" s="48"/>
      <c r="B40" s="48"/>
      <c r="C40" s="9" t="s">
        <v>15</v>
      </c>
      <c r="D40" s="15">
        <v>269.3</v>
      </c>
      <c r="E40" s="15">
        <v>5471.9</v>
      </c>
      <c r="F40" s="15">
        <v>3486.5</v>
      </c>
      <c r="G40" s="38">
        <v>5000</v>
      </c>
      <c r="H40" s="43">
        <v>4480</v>
      </c>
      <c r="I40" s="22">
        <v>6277.2259999999997</v>
      </c>
      <c r="J40" s="15">
        <v>0</v>
      </c>
      <c r="K40" s="15">
        <v>0</v>
      </c>
      <c r="L40" s="19">
        <f t="shared" si="2"/>
        <v>24984.925999999999</v>
      </c>
    </row>
    <row r="41" spans="1:12" ht="18" customHeight="1">
      <c r="A41" s="48"/>
      <c r="B41" s="48"/>
      <c r="C41" s="9" t="s">
        <v>16</v>
      </c>
      <c r="D41" s="15"/>
      <c r="E41" s="15"/>
      <c r="F41" s="17"/>
      <c r="G41" s="38"/>
      <c r="H41" s="43"/>
      <c r="I41" s="44"/>
      <c r="J41" s="17"/>
      <c r="K41" s="17"/>
      <c r="L41" s="19">
        <f t="shared" si="2"/>
        <v>0</v>
      </c>
    </row>
    <row r="42" spans="1:12" ht="18" customHeight="1">
      <c r="A42" s="48"/>
      <c r="B42" s="48"/>
      <c r="C42" s="9" t="s">
        <v>17</v>
      </c>
      <c r="D42" s="15">
        <v>3329.61</v>
      </c>
      <c r="E42" s="15">
        <v>3790.68</v>
      </c>
      <c r="F42" s="17">
        <v>1334.78</v>
      </c>
      <c r="G42" s="38">
        <v>1157.83</v>
      </c>
      <c r="H42" s="43">
        <v>2615.6219999999998</v>
      </c>
      <c r="I42" s="44">
        <v>2585.2269999999999</v>
      </c>
      <c r="J42" s="17">
        <v>1972.1479999999999</v>
      </c>
      <c r="K42" s="17">
        <v>1972.1479999999999</v>
      </c>
      <c r="L42" s="19">
        <f>SUM(D42:K42)</f>
        <v>18758.045000000002</v>
      </c>
    </row>
    <row r="43" spans="1:12" ht="18" customHeight="1">
      <c r="A43" s="48"/>
      <c r="B43" s="48"/>
      <c r="C43" s="9" t="s">
        <v>18</v>
      </c>
      <c r="D43" s="15">
        <v>0</v>
      </c>
      <c r="E43" s="15">
        <v>0</v>
      </c>
      <c r="F43" s="15">
        <v>0</v>
      </c>
      <c r="G43" s="38">
        <v>0</v>
      </c>
      <c r="H43" s="43">
        <v>0</v>
      </c>
      <c r="I43" s="22">
        <v>0</v>
      </c>
      <c r="J43" s="15">
        <v>0</v>
      </c>
      <c r="K43" s="15">
        <v>0</v>
      </c>
      <c r="L43" s="19">
        <f>SUM(D43:J43)</f>
        <v>0</v>
      </c>
    </row>
    <row r="44" spans="1:12" s="27" customFormat="1" ht="18" customHeight="1">
      <c r="A44" s="48" t="s">
        <v>41</v>
      </c>
      <c r="B44" s="48" t="s">
        <v>42</v>
      </c>
      <c r="C44" s="24" t="s">
        <v>12</v>
      </c>
      <c r="D44" s="25">
        <f>D46+D47+D48+D49</f>
        <v>12891.04</v>
      </c>
      <c r="E44" s="25">
        <f>E46+E47+E48+E49</f>
        <v>12223.91</v>
      </c>
      <c r="F44" s="25">
        <f>F46+F47+F48+F49</f>
        <v>13634.42</v>
      </c>
      <c r="G44" s="46">
        <f t="shared" ref="G44:J44" si="23">G46+G47+G48+G49</f>
        <v>16553.96</v>
      </c>
      <c r="H44" s="46">
        <f t="shared" si="23"/>
        <v>494.68</v>
      </c>
      <c r="I44" s="46">
        <f t="shared" ref="I44" si="24">I46+I47+I48+I49</f>
        <v>431.6</v>
      </c>
      <c r="J44" s="25">
        <f t="shared" si="23"/>
        <v>401.6</v>
      </c>
      <c r="K44" s="25">
        <f t="shared" ref="K44" si="25">K46+K47+K48+K49</f>
        <v>401.6</v>
      </c>
      <c r="L44" s="26">
        <f>SUM(D44:K44)</f>
        <v>57032.81</v>
      </c>
    </row>
    <row r="45" spans="1:12" ht="18" customHeight="1">
      <c r="A45" s="48"/>
      <c r="B45" s="48"/>
      <c r="C45" s="6" t="s">
        <v>13</v>
      </c>
      <c r="D45" s="15"/>
      <c r="E45" s="15"/>
      <c r="F45" s="15"/>
      <c r="G45" s="38"/>
      <c r="H45" s="43"/>
      <c r="I45" s="22"/>
      <c r="J45" s="15"/>
      <c r="K45" s="15"/>
      <c r="L45" s="19">
        <f t="shared" ref="L45:L48" si="26">SUM(D45:J45)</f>
        <v>0</v>
      </c>
    </row>
    <row r="46" spans="1:12" ht="18" customHeight="1">
      <c r="A46" s="48"/>
      <c r="B46" s="48"/>
      <c r="C46" s="9" t="s">
        <v>14</v>
      </c>
      <c r="D46" s="15">
        <v>0</v>
      </c>
      <c r="E46" s="15">
        <v>0</v>
      </c>
      <c r="F46" s="15">
        <v>0</v>
      </c>
      <c r="G46" s="38">
        <v>0</v>
      </c>
      <c r="H46" s="43">
        <v>0</v>
      </c>
      <c r="I46" s="22">
        <v>0</v>
      </c>
      <c r="J46" s="15">
        <v>0</v>
      </c>
      <c r="K46" s="15">
        <v>0</v>
      </c>
      <c r="L46" s="19">
        <f t="shared" si="26"/>
        <v>0</v>
      </c>
    </row>
    <row r="47" spans="1:12" ht="18" customHeight="1">
      <c r="A47" s="48"/>
      <c r="B47" s="48"/>
      <c r="C47" s="9" t="s">
        <v>15</v>
      </c>
      <c r="D47" s="15">
        <v>0</v>
      </c>
      <c r="E47" s="15">
        <v>0</v>
      </c>
      <c r="F47" s="15">
        <v>0</v>
      </c>
      <c r="G47" s="38">
        <v>0</v>
      </c>
      <c r="H47" s="43">
        <v>0</v>
      </c>
      <c r="I47" s="22">
        <v>0</v>
      </c>
      <c r="J47" s="15">
        <v>0</v>
      </c>
      <c r="K47" s="15">
        <v>0</v>
      </c>
      <c r="L47" s="19">
        <f t="shared" si="26"/>
        <v>0</v>
      </c>
    </row>
    <row r="48" spans="1:12" ht="18" customHeight="1">
      <c r="A48" s="48"/>
      <c r="B48" s="48"/>
      <c r="C48" s="9" t="s">
        <v>16</v>
      </c>
      <c r="D48" s="15">
        <v>0</v>
      </c>
      <c r="E48" s="15">
        <v>0</v>
      </c>
      <c r="F48" s="15">
        <v>0</v>
      </c>
      <c r="G48" s="38">
        <v>0</v>
      </c>
      <c r="H48" s="43">
        <v>0</v>
      </c>
      <c r="I48" s="22">
        <v>0</v>
      </c>
      <c r="J48" s="15">
        <v>0</v>
      </c>
      <c r="K48" s="15">
        <v>0</v>
      </c>
      <c r="L48" s="19">
        <f t="shared" si="26"/>
        <v>0</v>
      </c>
    </row>
    <row r="49" spans="1:12" ht="18" customHeight="1">
      <c r="A49" s="48"/>
      <c r="B49" s="48"/>
      <c r="C49" s="9" t="s">
        <v>17</v>
      </c>
      <c r="D49" s="15">
        <v>12891.04</v>
      </c>
      <c r="E49" s="15">
        <v>12223.91</v>
      </c>
      <c r="F49" s="17">
        <v>13634.42</v>
      </c>
      <c r="G49" s="38">
        <v>16553.96</v>
      </c>
      <c r="H49" s="43">
        <v>494.68</v>
      </c>
      <c r="I49" s="44">
        <v>431.6</v>
      </c>
      <c r="J49" s="17">
        <v>401.6</v>
      </c>
      <c r="K49" s="17">
        <v>401.6</v>
      </c>
      <c r="L49" s="19">
        <f>SUM(D49:K49)</f>
        <v>57032.81</v>
      </c>
    </row>
    <row r="50" spans="1:12" ht="18" customHeight="1">
      <c r="A50" s="48"/>
      <c r="B50" s="48"/>
      <c r="C50" s="9" t="s">
        <v>18</v>
      </c>
      <c r="D50" s="15"/>
      <c r="E50" s="15"/>
      <c r="F50" s="17"/>
      <c r="G50" s="38"/>
      <c r="H50" s="43"/>
      <c r="I50" s="44"/>
      <c r="J50" s="17"/>
      <c r="K50" s="17"/>
      <c r="L50" s="19">
        <f>SUM(D50:J50)</f>
        <v>0</v>
      </c>
    </row>
    <row r="51" spans="1:12" s="2" customFormat="1" ht="30.75" customHeight="1">
      <c r="A51" s="11"/>
      <c r="B51" s="11"/>
      <c r="C51" s="12"/>
      <c r="D51" s="13"/>
      <c r="E51" s="13"/>
      <c r="F51" s="13"/>
      <c r="G51" s="39"/>
      <c r="H51" s="34"/>
      <c r="I51" s="34"/>
      <c r="J51" s="49"/>
      <c r="K51" s="49"/>
      <c r="L51" s="49"/>
    </row>
    <row r="156" ht="105" customHeight="1"/>
  </sheetData>
  <mergeCells count="22">
    <mergeCell ref="H1:L1"/>
    <mergeCell ref="H2:L2"/>
    <mergeCell ref="H3:L3"/>
    <mergeCell ref="A9:A15"/>
    <mergeCell ref="B9:B15"/>
    <mergeCell ref="A16:A22"/>
    <mergeCell ref="B16:B22"/>
    <mergeCell ref="H5:L5"/>
    <mergeCell ref="A6:L6"/>
    <mergeCell ref="A7:A8"/>
    <mergeCell ref="B7:B8"/>
    <mergeCell ref="C7:C8"/>
    <mergeCell ref="D7:L7"/>
    <mergeCell ref="A37:A43"/>
    <mergeCell ref="B37:B43"/>
    <mergeCell ref="J51:L51"/>
    <mergeCell ref="A23:A29"/>
    <mergeCell ref="B23:B29"/>
    <mergeCell ref="A30:A36"/>
    <mergeCell ref="B30:B36"/>
    <mergeCell ref="A44:A50"/>
    <mergeCell ref="B44:B50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9" fitToHeight="0" orientation="landscape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5"/>
  <sheetViews>
    <sheetView workbookViewId="0">
      <selection activeCell="A33" sqref="A33:A39"/>
    </sheetView>
  </sheetViews>
  <sheetFormatPr defaultRowHeight="15"/>
  <cols>
    <col min="1" max="1" width="18.28515625" style="1" customWidth="1"/>
    <col min="2" max="2" width="22.85546875" style="1" customWidth="1"/>
    <col min="3" max="3" width="44.42578125" style="1" customWidth="1"/>
    <col min="4" max="4" width="14.7109375" style="1" customWidth="1"/>
    <col min="5" max="5" width="13.7109375" style="1" customWidth="1"/>
    <col min="6" max="6" width="13.42578125" style="1" customWidth="1"/>
    <col min="7" max="7" width="14.85546875" style="1" customWidth="1"/>
    <col min="8" max="16384" width="9.140625" style="1"/>
  </cols>
  <sheetData>
    <row r="1" spans="1:7" ht="72" customHeight="1">
      <c r="C1" s="2"/>
      <c r="E1" s="56" t="s">
        <v>0</v>
      </c>
      <c r="F1" s="56"/>
      <c r="G1" s="56"/>
    </row>
    <row r="2" spans="1:7" ht="55.5" customHeight="1">
      <c r="A2" s="54" t="s">
        <v>1</v>
      </c>
      <c r="B2" s="54"/>
      <c r="C2" s="54"/>
      <c r="D2" s="54"/>
      <c r="E2" s="54"/>
      <c r="F2" s="54"/>
      <c r="G2" s="54"/>
    </row>
    <row r="3" spans="1:7" ht="33.75" customHeight="1">
      <c r="A3" s="48" t="s">
        <v>2</v>
      </c>
      <c r="B3" s="48" t="s">
        <v>3</v>
      </c>
      <c r="C3" s="50" t="s">
        <v>4</v>
      </c>
      <c r="D3" s="48" t="s">
        <v>5</v>
      </c>
      <c r="E3" s="48"/>
      <c r="F3" s="48"/>
      <c r="G3" s="48"/>
    </row>
    <row r="4" spans="1:7" ht="66.75" customHeight="1">
      <c r="A4" s="48"/>
      <c r="B4" s="48"/>
      <c r="C4" s="51"/>
      <c r="D4" s="3" t="s">
        <v>6</v>
      </c>
      <c r="E4" s="3" t="s">
        <v>7</v>
      </c>
      <c r="F4" s="3" t="s">
        <v>8</v>
      </c>
      <c r="G4" s="3" t="s">
        <v>9</v>
      </c>
    </row>
    <row r="5" spans="1:7" ht="15.75">
      <c r="A5" s="48" t="s">
        <v>10</v>
      </c>
      <c r="B5" s="48" t="s">
        <v>11</v>
      </c>
      <c r="C5" s="4" t="s">
        <v>12</v>
      </c>
      <c r="D5" s="5">
        <f>D7+D8+D9+D10</f>
        <v>775259.2</v>
      </c>
      <c r="E5" s="5">
        <f>E7+E8+E9+E10</f>
        <v>805166.89999999991</v>
      </c>
      <c r="F5" s="5">
        <f>F7+F8+F9+F10</f>
        <v>805345</v>
      </c>
      <c r="G5" s="5">
        <f>G7+G8+G9+G10</f>
        <v>2385771.1</v>
      </c>
    </row>
    <row r="6" spans="1:7" ht="15.75">
      <c r="A6" s="48"/>
      <c r="B6" s="48"/>
      <c r="C6" s="6" t="s">
        <v>13</v>
      </c>
      <c r="D6" s="7"/>
      <c r="E6" s="7"/>
      <c r="F6" s="8"/>
      <c r="G6" s="5">
        <f t="shared" ref="G6:G39" si="0">D6+E6+F6</f>
        <v>0</v>
      </c>
    </row>
    <row r="7" spans="1:7" ht="15.75" customHeight="1">
      <c r="A7" s="48"/>
      <c r="B7" s="48"/>
      <c r="C7" s="9" t="s">
        <v>14</v>
      </c>
      <c r="D7" s="5">
        <f t="shared" ref="D7:F10" si="1">D14+D21+D28+D35</f>
        <v>8640</v>
      </c>
      <c r="E7" s="5">
        <f t="shared" si="1"/>
        <v>8647</v>
      </c>
      <c r="F7" s="5">
        <f t="shared" si="1"/>
        <v>8647</v>
      </c>
      <c r="G7" s="5">
        <f>F7+E7+D7</f>
        <v>25934</v>
      </c>
    </row>
    <row r="8" spans="1:7" ht="15.75">
      <c r="A8" s="48"/>
      <c r="B8" s="48"/>
      <c r="C8" s="9" t="s">
        <v>15</v>
      </c>
      <c r="D8" s="5">
        <f t="shared" si="1"/>
        <v>541272.5</v>
      </c>
      <c r="E8" s="5">
        <f t="shared" si="1"/>
        <v>560825.9</v>
      </c>
      <c r="F8" s="5">
        <f t="shared" si="1"/>
        <v>560825.9</v>
      </c>
      <c r="G8" s="5">
        <f>F8+E8+D8</f>
        <v>1662924.3</v>
      </c>
    </row>
    <row r="9" spans="1:7" ht="15" customHeight="1">
      <c r="A9" s="48"/>
      <c r="B9" s="48"/>
      <c r="C9" s="9" t="s">
        <v>16</v>
      </c>
      <c r="D9" s="5">
        <f t="shared" si="1"/>
        <v>21607</v>
      </c>
      <c r="E9" s="5">
        <f t="shared" si="1"/>
        <v>23117.7</v>
      </c>
      <c r="F9" s="5">
        <f t="shared" si="1"/>
        <v>25084.5</v>
      </c>
      <c r="G9" s="5">
        <f>F9+E9+D9</f>
        <v>69809.2</v>
      </c>
    </row>
    <row r="10" spans="1:7" ht="15.75">
      <c r="A10" s="48"/>
      <c r="B10" s="48"/>
      <c r="C10" s="9" t="s">
        <v>17</v>
      </c>
      <c r="D10" s="5">
        <f t="shared" si="1"/>
        <v>203739.69999999998</v>
      </c>
      <c r="E10" s="5">
        <f t="shared" si="1"/>
        <v>212576.3</v>
      </c>
      <c r="F10" s="5">
        <f t="shared" si="1"/>
        <v>210787.6</v>
      </c>
      <c r="G10" s="5">
        <f>F10+E10+D10</f>
        <v>627103.6</v>
      </c>
    </row>
    <row r="11" spans="1:7" ht="15.75">
      <c r="A11" s="48"/>
      <c r="B11" s="48"/>
      <c r="C11" s="9" t="s">
        <v>18</v>
      </c>
      <c r="D11" s="5"/>
      <c r="E11" s="5"/>
      <c r="F11" s="5"/>
      <c r="G11" s="5"/>
    </row>
    <row r="12" spans="1:7" ht="15.75">
      <c r="A12" s="48" t="s">
        <v>19</v>
      </c>
      <c r="B12" s="48" t="s">
        <v>20</v>
      </c>
      <c r="C12" s="4" t="s">
        <v>12</v>
      </c>
      <c r="D12" s="5">
        <f>D14+D15+D16+D17</f>
        <v>203875.6</v>
      </c>
      <c r="E12" s="5">
        <f>E14+E15+E16+E17</f>
        <v>210501</v>
      </c>
      <c r="F12" s="5">
        <f>F14+F15+F16+F17</f>
        <v>209501</v>
      </c>
      <c r="G12" s="5">
        <f t="shared" ref="G12:G17" si="2">F12+E12+D12</f>
        <v>623877.6</v>
      </c>
    </row>
    <row r="13" spans="1:7" ht="15.75">
      <c r="A13" s="48"/>
      <c r="B13" s="48"/>
      <c r="C13" s="6" t="s">
        <v>13</v>
      </c>
      <c r="D13" s="8"/>
      <c r="E13" s="8"/>
      <c r="F13" s="8"/>
      <c r="G13" s="5">
        <f t="shared" si="2"/>
        <v>0</v>
      </c>
    </row>
    <row r="14" spans="1:7" ht="15.75">
      <c r="A14" s="48"/>
      <c r="B14" s="48"/>
      <c r="C14" s="9" t="s">
        <v>14</v>
      </c>
      <c r="D14" s="5"/>
      <c r="E14" s="5"/>
      <c r="F14" s="8"/>
      <c r="G14" s="5">
        <f t="shared" si="2"/>
        <v>0</v>
      </c>
    </row>
    <row r="15" spans="1:7" ht="15.75">
      <c r="A15" s="48"/>
      <c r="B15" s="48"/>
      <c r="C15" s="9" t="s">
        <v>15</v>
      </c>
      <c r="D15" s="5">
        <v>152195.70000000001</v>
      </c>
      <c r="E15" s="5">
        <v>157092.5</v>
      </c>
      <c r="F15" s="5">
        <v>157092.5</v>
      </c>
      <c r="G15" s="5">
        <f t="shared" si="2"/>
        <v>466380.7</v>
      </c>
    </row>
    <row r="16" spans="1:7" ht="15.75">
      <c r="A16" s="48"/>
      <c r="B16" s="48"/>
      <c r="C16" s="10" t="s">
        <v>16</v>
      </c>
      <c r="D16" s="5">
        <v>13236</v>
      </c>
      <c r="E16" s="5">
        <v>14223</v>
      </c>
      <c r="F16" s="8">
        <v>15730</v>
      </c>
      <c r="G16" s="5">
        <f t="shared" si="2"/>
        <v>43189</v>
      </c>
    </row>
    <row r="17" spans="1:7" ht="15.75">
      <c r="A17" s="48"/>
      <c r="B17" s="48"/>
      <c r="C17" s="9" t="s">
        <v>17</v>
      </c>
      <c r="D17" s="5">
        <v>38443.9</v>
      </c>
      <c r="E17" s="5">
        <v>39185.5</v>
      </c>
      <c r="F17" s="8">
        <v>36678.5</v>
      </c>
      <c r="G17" s="5">
        <f t="shared" si="2"/>
        <v>114307.9</v>
      </c>
    </row>
    <row r="18" spans="1:7" ht="15.75">
      <c r="A18" s="48"/>
      <c r="B18" s="48"/>
      <c r="C18" s="9" t="s">
        <v>18</v>
      </c>
      <c r="D18" s="5"/>
      <c r="E18" s="5"/>
      <c r="F18" s="8"/>
      <c r="G18" s="5">
        <f t="shared" si="0"/>
        <v>0</v>
      </c>
    </row>
    <row r="19" spans="1:7" ht="15.75">
      <c r="A19" s="48" t="s">
        <v>21</v>
      </c>
      <c r="B19" s="48" t="s">
        <v>22</v>
      </c>
      <c r="C19" s="4" t="s">
        <v>12</v>
      </c>
      <c r="D19" s="5">
        <f>D21+D22+D23+D24</f>
        <v>527263.6</v>
      </c>
      <c r="E19" s="5">
        <f>E21+E22+E23+E24</f>
        <v>549560</v>
      </c>
      <c r="F19" s="5">
        <f>F21+F22+F23+F24</f>
        <v>550588.10000000009</v>
      </c>
      <c r="G19" s="5">
        <f t="shared" si="0"/>
        <v>1627411.7000000002</v>
      </c>
    </row>
    <row r="20" spans="1:7" ht="15.75">
      <c r="A20" s="48"/>
      <c r="B20" s="48"/>
      <c r="C20" s="6" t="s">
        <v>13</v>
      </c>
      <c r="D20" s="5"/>
      <c r="E20" s="5"/>
      <c r="F20" s="8"/>
      <c r="G20" s="5">
        <f t="shared" si="0"/>
        <v>0</v>
      </c>
    </row>
    <row r="21" spans="1:7" ht="15.75">
      <c r="A21" s="48"/>
      <c r="B21" s="48"/>
      <c r="C21" s="9" t="s">
        <v>14</v>
      </c>
      <c r="D21" s="5">
        <v>8640</v>
      </c>
      <c r="E21" s="5">
        <v>8647</v>
      </c>
      <c r="F21" s="8">
        <v>8647</v>
      </c>
      <c r="G21" s="5">
        <f t="shared" si="0"/>
        <v>25934</v>
      </c>
    </row>
    <row r="22" spans="1:7" ht="15.75">
      <c r="A22" s="48"/>
      <c r="B22" s="48"/>
      <c r="C22" s="9" t="s">
        <v>15</v>
      </c>
      <c r="D22" s="5">
        <v>382848.7</v>
      </c>
      <c r="E22" s="5">
        <v>397201.9</v>
      </c>
      <c r="F22" s="5">
        <v>397201.9</v>
      </c>
      <c r="G22" s="5">
        <f t="shared" si="0"/>
        <v>1177252.5</v>
      </c>
    </row>
    <row r="23" spans="1:7" ht="15.75">
      <c r="A23" s="48"/>
      <c r="B23" s="48"/>
      <c r="C23" s="9" t="s">
        <v>16</v>
      </c>
      <c r="D23" s="5">
        <v>8371</v>
      </c>
      <c r="E23" s="5">
        <v>8894.7000000000007</v>
      </c>
      <c r="F23" s="8">
        <v>9354.5</v>
      </c>
      <c r="G23" s="5">
        <f t="shared" si="0"/>
        <v>26620.2</v>
      </c>
    </row>
    <row r="24" spans="1:7" ht="15.75">
      <c r="A24" s="48"/>
      <c r="B24" s="48"/>
      <c r="C24" s="9" t="s">
        <v>17</v>
      </c>
      <c r="D24" s="5">
        <v>127403.9</v>
      </c>
      <c r="E24" s="5">
        <v>134816.4</v>
      </c>
      <c r="F24" s="8">
        <v>135384.70000000001</v>
      </c>
      <c r="G24" s="5">
        <f t="shared" si="0"/>
        <v>397605</v>
      </c>
    </row>
    <row r="25" spans="1:7" ht="15.75">
      <c r="A25" s="48"/>
      <c r="B25" s="48"/>
      <c r="C25" s="9" t="s">
        <v>18</v>
      </c>
      <c r="D25" s="5"/>
      <c r="E25" s="5"/>
      <c r="F25" s="8"/>
      <c r="G25" s="5">
        <f t="shared" si="0"/>
        <v>0</v>
      </c>
    </row>
    <row r="26" spans="1:7" ht="15.75">
      <c r="A26" s="48" t="s">
        <v>23</v>
      </c>
      <c r="B26" s="48" t="s">
        <v>24</v>
      </c>
      <c r="C26" s="4" t="s">
        <v>12</v>
      </c>
      <c r="D26" s="5">
        <f>D28+D29+D30+D31</f>
        <v>34691.9</v>
      </c>
      <c r="E26" s="5">
        <f>E28+E29+E30+E31</f>
        <v>35174.400000000001</v>
      </c>
      <c r="F26" s="5">
        <f>F28+F29+F30+F31</f>
        <v>35224.400000000001</v>
      </c>
      <c r="G26" s="5">
        <f t="shared" si="0"/>
        <v>105090.70000000001</v>
      </c>
    </row>
    <row r="27" spans="1:7" ht="15.75">
      <c r="A27" s="48"/>
      <c r="B27" s="48"/>
      <c r="C27" s="6" t="s">
        <v>13</v>
      </c>
      <c r="D27" s="5"/>
      <c r="E27" s="5"/>
      <c r="F27" s="8"/>
      <c r="G27" s="5">
        <f t="shared" si="0"/>
        <v>0</v>
      </c>
    </row>
    <row r="28" spans="1:7" ht="15.75">
      <c r="A28" s="48"/>
      <c r="B28" s="48"/>
      <c r="C28" s="9" t="s">
        <v>14</v>
      </c>
      <c r="D28" s="5"/>
      <c r="E28" s="5"/>
      <c r="F28" s="8"/>
      <c r="G28" s="5"/>
    </row>
    <row r="29" spans="1:7" ht="15.75">
      <c r="A29" s="48"/>
      <c r="B29" s="48"/>
      <c r="C29" s="9" t="s">
        <v>15</v>
      </c>
      <c r="D29" s="5"/>
      <c r="E29" s="5"/>
      <c r="F29" s="5"/>
      <c r="G29" s="5"/>
    </row>
    <row r="30" spans="1:7" ht="15" customHeight="1">
      <c r="A30" s="48"/>
      <c r="B30" s="48"/>
      <c r="C30" s="9" t="s">
        <v>16</v>
      </c>
      <c r="D30" s="5"/>
      <c r="E30" s="5"/>
      <c r="F30" s="8"/>
      <c r="G30" s="5">
        <f>D30+E30+F30</f>
        <v>0</v>
      </c>
    </row>
    <row r="31" spans="1:7" ht="14.25" customHeight="1">
      <c r="A31" s="48"/>
      <c r="B31" s="48"/>
      <c r="C31" s="9" t="s">
        <v>17</v>
      </c>
      <c r="D31" s="5">
        <v>34691.9</v>
      </c>
      <c r="E31" s="5">
        <v>35174.400000000001</v>
      </c>
      <c r="F31" s="8">
        <v>35224.400000000001</v>
      </c>
      <c r="G31" s="5">
        <f t="shared" si="0"/>
        <v>105090.70000000001</v>
      </c>
    </row>
    <row r="32" spans="1:7" ht="67.5" customHeight="1">
      <c r="A32" s="48"/>
      <c r="B32" s="48"/>
      <c r="C32" s="9" t="s">
        <v>18</v>
      </c>
      <c r="D32" s="5"/>
      <c r="E32" s="5"/>
      <c r="F32" s="8"/>
      <c r="G32" s="5">
        <f t="shared" si="0"/>
        <v>0</v>
      </c>
    </row>
    <row r="33" spans="1:8" ht="18" customHeight="1">
      <c r="A33" s="48" t="s">
        <v>25</v>
      </c>
      <c r="B33" s="48" t="s">
        <v>26</v>
      </c>
      <c r="C33" s="4" t="s">
        <v>12</v>
      </c>
      <c r="D33" s="5">
        <f>D35+D36+D37+D38</f>
        <v>9428.1</v>
      </c>
      <c r="E33" s="5">
        <f>E35+E36+E37+E38</f>
        <v>9931.5</v>
      </c>
      <c r="F33" s="5">
        <f>F35+F36+F37+F38</f>
        <v>10031.5</v>
      </c>
      <c r="G33" s="5">
        <f t="shared" si="0"/>
        <v>29391.1</v>
      </c>
    </row>
    <row r="34" spans="1:8" ht="18" customHeight="1">
      <c r="A34" s="48"/>
      <c r="B34" s="48"/>
      <c r="C34" s="6" t="s">
        <v>13</v>
      </c>
      <c r="D34" s="5"/>
      <c r="E34" s="5"/>
      <c r="F34" s="8"/>
      <c r="G34" s="5">
        <f t="shared" si="0"/>
        <v>0</v>
      </c>
    </row>
    <row r="35" spans="1:8" ht="18" customHeight="1">
      <c r="A35" s="48"/>
      <c r="B35" s="48"/>
      <c r="C35" s="9" t="s">
        <v>14</v>
      </c>
      <c r="D35" s="5"/>
      <c r="E35" s="5"/>
      <c r="F35" s="5"/>
      <c r="G35" s="5"/>
    </row>
    <row r="36" spans="1:8" ht="18" customHeight="1">
      <c r="A36" s="48"/>
      <c r="B36" s="48"/>
      <c r="C36" s="9" t="s">
        <v>15</v>
      </c>
      <c r="D36" s="5">
        <v>6228.1</v>
      </c>
      <c r="E36" s="5">
        <v>6531.5</v>
      </c>
      <c r="F36" s="5">
        <v>6531.5</v>
      </c>
      <c r="G36" s="5"/>
    </row>
    <row r="37" spans="1:8" ht="18" customHeight="1">
      <c r="A37" s="48"/>
      <c r="B37" s="48"/>
      <c r="C37" s="9" t="s">
        <v>16</v>
      </c>
      <c r="D37" s="5"/>
      <c r="E37" s="5"/>
      <c r="F37" s="8"/>
      <c r="G37" s="5">
        <f t="shared" si="0"/>
        <v>0</v>
      </c>
    </row>
    <row r="38" spans="1:8" ht="18" customHeight="1">
      <c r="A38" s="48"/>
      <c r="B38" s="48"/>
      <c r="C38" s="9" t="s">
        <v>17</v>
      </c>
      <c r="D38" s="5">
        <v>3200</v>
      </c>
      <c r="E38" s="5">
        <v>3400</v>
      </c>
      <c r="F38" s="8">
        <v>3500</v>
      </c>
      <c r="G38" s="5">
        <f t="shared" si="0"/>
        <v>10100</v>
      </c>
    </row>
    <row r="39" spans="1:8" ht="18" customHeight="1">
      <c r="A39" s="48"/>
      <c r="B39" s="48"/>
      <c r="C39" s="9" t="s">
        <v>18</v>
      </c>
      <c r="D39" s="5"/>
      <c r="E39" s="5"/>
      <c r="F39" s="8"/>
      <c r="G39" s="5">
        <f t="shared" si="0"/>
        <v>0</v>
      </c>
    </row>
    <row r="40" spans="1:8" s="2" customFormat="1" ht="30.75" customHeight="1">
      <c r="A40" s="11" t="s">
        <v>27</v>
      </c>
      <c r="B40" s="11"/>
      <c r="C40" s="12"/>
      <c r="D40" s="13" t="s">
        <v>28</v>
      </c>
      <c r="F40" s="49"/>
      <c r="G40" s="49"/>
      <c r="H40" s="14"/>
    </row>
    <row r="49" spans="10:10">
      <c r="J49" s="1" t="s">
        <v>29</v>
      </c>
    </row>
    <row r="145" spans="12:12" ht="105" customHeight="1">
      <c r="L145" s="2"/>
    </row>
  </sheetData>
  <mergeCells count="17">
    <mergeCell ref="A5:A11"/>
    <mergeCell ref="B5:B11"/>
    <mergeCell ref="A12:A18"/>
    <mergeCell ref="B12:B18"/>
    <mergeCell ref="E1:G1"/>
    <mergeCell ref="A2:G2"/>
    <mergeCell ref="A3:A4"/>
    <mergeCell ref="B3:B4"/>
    <mergeCell ref="C3:C4"/>
    <mergeCell ref="D3:G3"/>
    <mergeCell ref="A33:A39"/>
    <mergeCell ref="B33:B39"/>
    <mergeCell ref="F40:G40"/>
    <mergeCell ref="A19:A25"/>
    <mergeCell ref="B19:B25"/>
    <mergeCell ref="A26:A32"/>
    <mergeCell ref="B26:B32"/>
  </mergeCells>
  <phoneticPr fontId="0" type="noConversion"/>
  <pageMargins left="0.2" right="0.2" top="0.43" bottom="0.26" header="0.19" footer="0.1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HomeComp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Userruo</dc:creator>
  <cp:lastModifiedBy>ЮРИСТ</cp:lastModifiedBy>
  <cp:lastPrinted>2017-11-17T09:39:54Z</cp:lastPrinted>
  <dcterms:created xsi:type="dcterms:W3CDTF">2013-10-18T04:50:32Z</dcterms:created>
  <dcterms:modified xsi:type="dcterms:W3CDTF">2019-04-29T09:57:14Z</dcterms:modified>
</cp:coreProperties>
</file>